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P\Desktop\"/>
    </mc:Choice>
  </mc:AlternateContent>
  <workbookProtection workbookPassword="CB91" lockStructure="1"/>
  <bookViews>
    <workbookView xWindow="0" yWindow="0" windowWidth="25200" windowHeight="11850"/>
  </bookViews>
  <sheets>
    <sheet name="Pokyny pro vyplnění" sheetId="4" r:id="rId1"/>
    <sheet name="Titulní list" sheetId="1" r:id="rId2"/>
    <sheet name="Položky" sheetId="2" r:id="rId3"/>
    <sheet name="Rekapitulace" sheetId="3" r:id="rId4"/>
  </sheets>
  <calcPr calcId="977461"/>
</workbook>
</file>

<file path=xl/calcChain.xml><?xml version="1.0" encoding="utf-8"?>
<calcChain xmlns="http://schemas.openxmlformats.org/spreadsheetml/2006/main">
  <c r="G192" i="2" l="1"/>
  <c r="G183" i="2"/>
  <c r="G184" i="2"/>
  <c r="G185" i="2"/>
  <c r="G186" i="2"/>
  <c r="G187" i="2"/>
  <c r="G188" i="2"/>
  <c r="G189" i="2"/>
  <c r="G190" i="2"/>
  <c r="G191" i="2"/>
  <c r="G182" i="2"/>
  <c r="G174" i="2"/>
  <c r="G167" i="2"/>
  <c r="G168" i="2"/>
  <c r="G169" i="2"/>
  <c r="G170" i="2"/>
  <c r="G171" i="2"/>
  <c r="G172" i="2"/>
  <c r="G173" i="2"/>
  <c r="G166" i="2"/>
  <c r="G158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91" i="2"/>
  <c r="G160" i="2"/>
  <c r="G82" i="2"/>
  <c r="G83" i="2"/>
  <c r="C8" i="3"/>
  <c r="G73" i="2"/>
  <c r="G67" i="2"/>
  <c r="G68" i="2"/>
  <c r="G69" i="2"/>
  <c r="G70" i="2"/>
  <c r="G71" i="2"/>
  <c r="G72" i="2"/>
  <c r="G66" i="2"/>
  <c r="G57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3" i="2"/>
  <c r="G58" i="2"/>
  <c r="G194" i="2"/>
  <c r="D196" i="2"/>
  <c r="G176" i="2"/>
  <c r="G74" i="2"/>
  <c r="C13" i="3"/>
  <c r="C14" i="3"/>
  <c r="C17" i="3"/>
  <c r="D178" i="2"/>
  <c r="D162" i="2"/>
  <c r="C6" i="3"/>
  <c r="G85" i="2"/>
  <c r="D87" i="2"/>
  <c r="C7" i="3"/>
  <c r="D78" i="2"/>
  <c r="G76" i="2"/>
  <c r="D62" i="2"/>
  <c r="C5" i="3"/>
  <c r="G60" i="2"/>
  <c r="C18" i="3"/>
  <c r="C19" i="3"/>
  <c r="C9" i="3"/>
  <c r="C10" i="3"/>
  <c r="C24" i="3"/>
  <c r="C27" i="3"/>
</calcChain>
</file>

<file path=xl/sharedStrings.xml><?xml version="1.0" encoding="utf-8"?>
<sst xmlns="http://schemas.openxmlformats.org/spreadsheetml/2006/main" count="558" uniqueCount="341">
  <si>
    <t>Zakázka číslo:</t>
  </si>
  <si>
    <t>48-2020</t>
  </si>
  <si>
    <t>název:</t>
  </si>
  <si>
    <t>Rekonstrukce elektroinstalace MŠ Vrchlického 16 v Hodoníně</t>
  </si>
  <si>
    <t>D.1.4.1 Silnoproudá elektrotechnika</t>
  </si>
  <si>
    <t>Investor:</t>
  </si>
  <si>
    <t>Vypracoval:</t>
  </si>
  <si>
    <t>C21M - Elektromontáže</t>
  </si>
  <si>
    <t>poř.č.</t>
  </si>
  <si>
    <t>číslo pol.</t>
  </si>
  <si>
    <t>popis položky</t>
  </si>
  <si>
    <t>jedn.cena</t>
  </si>
  <si>
    <t>množství</t>
  </si>
  <si>
    <t>jedn.</t>
  </si>
  <si>
    <t>celkem [Kč]</t>
  </si>
  <si>
    <t>210010002</t>
  </si>
  <si>
    <t>trubka ohebná elektroinstalační r=20mm (PO)</t>
  </si>
  <si>
    <t>m</t>
  </si>
  <si>
    <t>210010003</t>
  </si>
  <si>
    <t>trubka ohebná elektroinstalační r=25mm (PO)</t>
  </si>
  <si>
    <t>210010011</t>
  </si>
  <si>
    <t>trubka tuhá elektroinstalační r=20mm (PU)</t>
  </si>
  <si>
    <t>210010012</t>
  </si>
  <si>
    <t>trubka tuhá elektroinstalační r=25mm (PU)</t>
  </si>
  <si>
    <t>210010301</t>
  </si>
  <si>
    <t>krabice přístrojová pro osazení pod omítku, bez zapojení</t>
  </si>
  <si>
    <t>ks</t>
  </si>
  <si>
    <t>210010321</t>
  </si>
  <si>
    <t>krabice odbočná s víčkem a svorkovnicí kruhová pr. 68 mm, vč. zapojení</t>
  </si>
  <si>
    <t>210010322</t>
  </si>
  <si>
    <t>krabice odbočná s víčkem a svorkovnicí kruhová pr. 97 mm, vč. zapojení</t>
  </si>
  <si>
    <t>210010351</t>
  </si>
  <si>
    <t>krabicová rozvodka v těsném provedení, vč. zapojení</t>
  </si>
  <si>
    <t>210020303</t>
  </si>
  <si>
    <t>kabelový žlab drátěný 50/50mm</t>
  </si>
  <si>
    <t>kabelový žlab drátěný 100/50mm</t>
  </si>
  <si>
    <t>210100001</t>
  </si>
  <si>
    <t>ukončení vodičů do 2,5mm2 vč. zapojení na svorkovnici el. zařízení</t>
  </si>
  <si>
    <t>ukončení vodičů v rozvaděči vč. zapojení do 2,5mm2</t>
  </si>
  <si>
    <t>210100002</t>
  </si>
  <si>
    <t>ukončení vodičů v rozvaděči vč. zapojení do 6mm2</t>
  </si>
  <si>
    <t>210100003</t>
  </si>
  <si>
    <t>ukončení vodičů v rozvaděči vč. zapojení do 16mm2</t>
  </si>
  <si>
    <t>210110001</t>
  </si>
  <si>
    <t>spínač 1-pólový - řazení 1- provedení obyčejné</t>
  </si>
  <si>
    <t>spínač 1-pólový - řazení 1 - provedení těné</t>
  </si>
  <si>
    <t>210110003</t>
  </si>
  <si>
    <t>přepínač sériový - řazení 5 - provedení obyčejné</t>
  </si>
  <si>
    <t>přepínač sériový - řazení 5 - provedení těsné</t>
  </si>
  <si>
    <t>210110004</t>
  </si>
  <si>
    <t>přepínač střídavý - řazení 6 - provedení obyčejné</t>
  </si>
  <si>
    <t>přepínač střídavý - řazení 6 - provedení těsné</t>
  </si>
  <si>
    <t>210110026</t>
  </si>
  <si>
    <t>spínač 3-pólový - řazení 3 - provedení těsné</t>
  </si>
  <si>
    <t>210110082</t>
  </si>
  <si>
    <t>sporáková přípojka 400V/16A - provedení obyčejné</t>
  </si>
  <si>
    <t>210111011</t>
  </si>
  <si>
    <t>zásuvka polozapuštěná 10/16A 250V 2P+Z</t>
  </si>
  <si>
    <t>210111021</t>
  </si>
  <si>
    <t>zásuvka 230V/16A, provedení těsné</t>
  </si>
  <si>
    <t>210111102</t>
  </si>
  <si>
    <t>zásuvka nástěnná 400V/32A/5p, provedení těsné</t>
  </si>
  <si>
    <t>210140431</t>
  </si>
  <si>
    <t>ovladač pomocných obvodů 1-tlačítkový, v plastové skříňce</t>
  </si>
  <si>
    <t>210150481</t>
  </si>
  <si>
    <t>multifunkční časové relé pro osazení do instalační krabice</t>
  </si>
  <si>
    <t>210190001</t>
  </si>
  <si>
    <t>montáž oceloplechových rozvodnic do 20kg</t>
  </si>
  <si>
    <t>210190002</t>
  </si>
  <si>
    <t>montáž oceloplechových rozvodnic do 50kg</t>
  </si>
  <si>
    <t>210201034</t>
  </si>
  <si>
    <t>svítidlo interiérové přisazené</t>
  </si>
  <si>
    <t>210201058</t>
  </si>
  <si>
    <t>svítidlo interiérové vestavné</t>
  </si>
  <si>
    <t>210203001</t>
  </si>
  <si>
    <t>svítidlo s vestavěným spínačem</t>
  </si>
  <si>
    <t>210800606</t>
  </si>
  <si>
    <t>CYA 6 mm2 zelenožlutý (TR)</t>
  </si>
  <si>
    <t>210800607</t>
  </si>
  <si>
    <t>CYA 10 mm2 zelenožlutý (TR)</t>
  </si>
  <si>
    <t>210800608</t>
  </si>
  <si>
    <t>CYA 16 mm2 zelenožlutý (TR)</t>
  </si>
  <si>
    <t>210802339</t>
  </si>
  <si>
    <t>CYSY 3Cx2.5 mm2 (TR)</t>
  </si>
  <si>
    <t>210810045</t>
  </si>
  <si>
    <t>CYKY-CYKYm 3Ax1,5 mm2 750V (PU)</t>
  </si>
  <si>
    <t>CYKY-CYKYm 3Cx1,5 mm2 750V (PU)</t>
  </si>
  <si>
    <t>210810046</t>
  </si>
  <si>
    <t>CYKY-CYKYm 3Cx2,5 mm2 750V (PU)</t>
  </si>
  <si>
    <t>210810047</t>
  </si>
  <si>
    <t>CYKY-CYKYm 3Cx4 mm2 750V (PU)</t>
  </si>
  <si>
    <t>210810049</t>
  </si>
  <si>
    <t>CYKY-CYKYm 4Bx1.5 mm2 750V (PU)</t>
  </si>
  <si>
    <t>210810054</t>
  </si>
  <si>
    <t>CYKY-CYKYm 4Bx16 mm2 750V (PU)</t>
  </si>
  <si>
    <t>210810055</t>
  </si>
  <si>
    <t>CYKY-CYKYm 5Cx1,5 mm2 750V (PU)</t>
  </si>
  <si>
    <t>210810056</t>
  </si>
  <si>
    <t>CYKY-CYKYm 5Cx2,5 mm2 750V (PU)</t>
  </si>
  <si>
    <t>210810058</t>
  </si>
  <si>
    <t>CYKY-CYKYm 5Cx6 mm2 750V (PU)</t>
  </si>
  <si>
    <t>CYKY-CYKYm 7Cx1.5 mm2 750V (PU)</t>
  </si>
  <si>
    <t>210850026</t>
  </si>
  <si>
    <t>FTP 4x2x0,5 (TR)</t>
  </si>
  <si>
    <t>210860221</t>
  </si>
  <si>
    <t>J-Y(st)Y 2x2x0,8 (TR)</t>
  </si>
  <si>
    <t>210860222</t>
  </si>
  <si>
    <t>J-Y(st)Y 4x2x0,8 (TR)</t>
  </si>
  <si>
    <t>211200101</t>
  </si>
  <si>
    <t>autonomní svítidlo nouzového osvětlení s vlastní baterií</t>
  </si>
  <si>
    <t>215012110</t>
  </si>
  <si>
    <t>lišta vkládací do 20mm</t>
  </si>
  <si>
    <t>215012130</t>
  </si>
  <si>
    <t>lišta vkládací do 60mm</t>
  </si>
  <si>
    <t>215112222</t>
  </si>
  <si>
    <t>ovladač tlačítkový zapínací - řazení 1/0So - provedení obyčejné</t>
  </si>
  <si>
    <t>215112223</t>
  </si>
  <si>
    <t>ovladač tlačítkový zapínací - řazení 1/0 - provedení těsné</t>
  </si>
  <si>
    <t>215202112</t>
  </si>
  <si>
    <t>svítidlo průmyslové</t>
  </si>
  <si>
    <t>Celkem za ceník:</t>
  </si>
  <si>
    <t>C801-3 - Stavební práce - výseky, kapsy, rýhy</t>
  </si>
  <si>
    <t>97103-3131</t>
  </si>
  <si>
    <t>vybourání otvoru cihlového - malta vápenná - do R=60mm, tl. do 150mm</t>
  </si>
  <si>
    <t>97103-3141</t>
  </si>
  <si>
    <t>vybourání otvoru cihlového - malta vápenná - do R=60mm, tl. do 300mm</t>
  </si>
  <si>
    <t>97103-3151</t>
  </si>
  <si>
    <t>vybourání otvoru cihlového - malta vápenná - do R=60mm, tl. do 450mm</t>
  </si>
  <si>
    <t>97104-2141</t>
  </si>
  <si>
    <t>vybourání otvoru do betonové zdi do R=60mm, tl. do 300mm</t>
  </si>
  <si>
    <t>97303-1616</t>
  </si>
  <si>
    <t>vysekání kapsy - zeď cihlová - krabice&lt;100x100x50mm</t>
  </si>
  <si>
    <t>97303-1619</t>
  </si>
  <si>
    <t>vysekání kapsy - zeď cihlová - krabice&lt;150x150x100mm</t>
  </si>
  <si>
    <t>97403-1122</t>
  </si>
  <si>
    <t>vysekání rýh do cihlového zdiva - hl. do 30mm / š. do 70mm</t>
  </si>
  <si>
    <t>97403-1134</t>
  </si>
  <si>
    <t>vysekání rýh do cihlového zdiva - hl. do 50mm / š. do 150mm</t>
  </si>
  <si>
    <t>Výchozí revize elektro</t>
  </si>
  <si>
    <t>320410003</t>
  </si>
  <si>
    <t>celková prohlídka el. zařízení a vyhotovení revizní zprávy do objemu 500.000,-Kč montážních prací</t>
  </si>
  <si>
    <t>objem</t>
  </si>
  <si>
    <t>Materiály</t>
  </si>
  <si>
    <t>00001</t>
  </si>
  <si>
    <t>CYKY-O 3x1.5mm2</t>
  </si>
  <si>
    <t>00002</t>
  </si>
  <si>
    <t>CYKY-J 3x1.5mm2</t>
  </si>
  <si>
    <t>00003</t>
  </si>
  <si>
    <t>CYKY-J 3x2.5mm2</t>
  </si>
  <si>
    <t>00004</t>
  </si>
  <si>
    <t>CYKY-J 3x4mm2</t>
  </si>
  <si>
    <t>00005</t>
  </si>
  <si>
    <t>CYKY-O 4x1.5mm2</t>
  </si>
  <si>
    <t>00006</t>
  </si>
  <si>
    <t>CYKY-J 4x16mm2</t>
  </si>
  <si>
    <t>00007</t>
  </si>
  <si>
    <t>CYKY-J 5x1.5mm2</t>
  </si>
  <si>
    <t>00008</t>
  </si>
  <si>
    <t>CYKY-J 5x2.5mm2</t>
  </si>
  <si>
    <t>00009</t>
  </si>
  <si>
    <t>CYKY-J 5x6mm2</t>
  </si>
  <si>
    <t>00010</t>
  </si>
  <si>
    <t>CYKY-J 7x1.5mm2</t>
  </si>
  <si>
    <t>00011</t>
  </si>
  <si>
    <t>CYSY-J 3x2.5mm2</t>
  </si>
  <si>
    <t>00012</t>
  </si>
  <si>
    <t>CYA 6mm2 zelenožlutý</t>
  </si>
  <si>
    <t>00013</t>
  </si>
  <si>
    <t>CYA 10mm2 zelenožlutý</t>
  </si>
  <si>
    <t>00014</t>
  </si>
  <si>
    <t>CYA 16mm2 zelenožlutý</t>
  </si>
  <si>
    <t>00015</t>
  </si>
  <si>
    <t>krabice přístrojová pro osazení pod omítku a následnou montáž vícenásobných rámečků</t>
  </si>
  <si>
    <t>00016</t>
  </si>
  <si>
    <t>krabice rozvodná pr. 68 mm s víčkem a svorkovnicí, pro osazení pod omítku</t>
  </si>
  <si>
    <t>00017</t>
  </si>
  <si>
    <t>krabice rozvodná pr. 97 mm s víčkem a svorkovnicí, pro osazení pod omítku</t>
  </si>
  <si>
    <t>00018</t>
  </si>
  <si>
    <t>krabice rozvodná v těsném provedení</t>
  </si>
  <si>
    <t>00019</t>
  </si>
  <si>
    <t>lišta vkládací 15x10mm</t>
  </si>
  <si>
    <t>00020</t>
  </si>
  <si>
    <t>lišta vkládací 16x40mm</t>
  </si>
  <si>
    <t>00021</t>
  </si>
  <si>
    <t>strojek 3558-A01340 spínače</t>
  </si>
  <si>
    <t>00022</t>
  </si>
  <si>
    <t>strojek 3558-A05340 přepínače</t>
  </si>
  <si>
    <t>00023</t>
  </si>
  <si>
    <t>strojek 3558-A06340 přepínače</t>
  </si>
  <si>
    <t>00024</t>
  </si>
  <si>
    <t>strojek 3558-A91342 tlačítkového ovladače</t>
  </si>
  <si>
    <t>00025</t>
  </si>
  <si>
    <t>kryt kolébky 3558A-A651 B plný</t>
  </si>
  <si>
    <t>00026</t>
  </si>
  <si>
    <t>kryt kolébky 3558A-A652 B dělený</t>
  </si>
  <si>
    <t>00027</t>
  </si>
  <si>
    <t>kryt kolébky 3558A-A653 B s průzorem</t>
  </si>
  <si>
    <t>00028</t>
  </si>
  <si>
    <t>doutnavka 3916-12221 0,5mA orientační</t>
  </si>
  <si>
    <t>00029</t>
  </si>
  <si>
    <t>přepínač 3559A-A05940 B, IP44</t>
  </si>
  <si>
    <t>00030</t>
  </si>
  <si>
    <t>tlačítkový ovladač 3559A-A86940 B, IP44</t>
  </si>
  <si>
    <t>00031</t>
  </si>
  <si>
    <t>zásuvka jednonásobná 5519A-A02357 B s ochranným kolíkem, s clonkami</t>
  </si>
  <si>
    <t>00032</t>
  </si>
  <si>
    <t>zásuvka jednonásobná 5599A-A02357 B s ochranným kolíkem, s clonkami, s ochranou proti přepětí s optickou signalizací</t>
  </si>
  <si>
    <t>00033</t>
  </si>
  <si>
    <t>zásuvka 5519A-02997 B, IP44</t>
  </si>
  <si>
    <t>00034</t>
  </si>
  <si>
    <t>rámeček 3901A-B10 B vodorovný</t>
  </si>
  <si>
    <t>00035</t>
  </si>
  <si>
    <t>rámeček 3901A-B20 B vodorovný</t>
  </si>
  <si>
    <t>00036</t>
  </si>
  <si>
    <t>rámeček 3901A-B30 B vodorovný</t>
  </si>
  <si>
    <t>00037</t>
  </si>
  <si>
    <t>rámeček 3901A-B40 B vodorovný</t>
  </si>
  <si>
    <t>00038</t>
  </si>
  <si>
    <t>rámeček 3901A-B50 B vodorovný</t>
  </si>
  <si>
    <t>00039</t>
  </si>
  <si>
    <t>trubka ohebná instalační plastová r=20mm</t>
  </si>
  <si>
    <t>00040</t>
  </si>
  <si>
    <t>trubka ohebná instalační plastová r=25mm</t>
  </si>
  <si>
    <t>00041</t>
  </si>
  <si>
    <t>trubka tuhá instalační plastová r=20mm</t>
  </si>
  <si>
    <t>00042</t>
  </si>
  <si>
    <t>trubka tuhá instalační plastová r=25mm</t>
  </si>
  <si>
    <t>00043</t>
  </si>
  <si>
    <t>drátěný kabelový  žlab 50/50mm vč. nosných prvků a příslušenství</t>
  </si>
  <si>
    <t>00044</t>
  </si>
  <si>
    <t>drátěný kabelový  žlab 100/50mm vč. nosných prvků a příslušenství</t>
  </si>
  <si>
    <t>00045</t>
  </si>
  <si>
    <t>ovladač pomocných obvodů tlačítkový, hlavice červená, v prosklenné skříňce - STOP tlačítko</t>
  </si>
  <si>
    <t>00046</t>
  </si>
  <si>
    <t>multifunkční relé pro ovládání ventilátorů</t>
  </si>
  <si>
    <t>00047</t>
  </si>
  <si>
    <t>FTP 4x2x0,5</t>
  </si>
  <si>
    <t>00048</t>
  </si>
  <si>
    <t>J-Y(st)Y 2x2x0,8</t>
  </si>
  <si>
    <t>00049</t>
  </si>
  <si>
    <t>J-Y(st)Y 4x2x0,8</t>
  </si>
  <si>
    <t>00050</t>
  </si>
  <si>
    <t>spínač 3553-01929 B, IP44</t>
  </si>
  <si>
    <t>00051</t>
  </si>
  <si>
    <t>přepínač 3553-06929 B, IP44</t>
  </si>
  <si>
    <t>00052</t>
  </si>
  <si>
    <t>spínač páčkový třípólový 16A, 400V AC, instalační krabice pod omítku</t>
  </si>
  <si>
    <t>00053</t>
  </si>
  <si>
    <t>spínač 380V 3x16A v nástěnné plastové skříňce</t>
  </si>
  <si>
    <t>00054</t>
  </si>
  <si>
    <t>EL1 - svítidlo kruhové vestavné, průměr 240mm, temperované sklo, 2100lm, 4000K, 20W, LED driver proudově řízený, IP43</t>
  </si>
  <si>
    <t>00055</t>
  </si>
  <si>
    <t>EL2 - svítidlo kruhové přisazené, průměr 330mm, opálový kryt, 2473lm, 4000K, 24W, LED driver proudově řízený, IP65</t>
  </si>
  <si>
    <t>00056</t>
  </si>
  <si>
    <t>EL3 - svítidlo přisazené, polykarbonátový kryt, extrémní širokozářič &gt; 80°, 5400lm, 4000K, 36W, LED driver proudově řízený, IP54</t>
  </si>
  <si>
    <t>00057</t>
  </si>
  <si>
    <t>EL4 - svítidlo přisazené, matovaná mřížka UGR &lt; 19, širokozářič 41-80°, 4000lm, 4000K, 37W, LED driver proudově řízený, IP20</t>
  </si>
  <si>
    <t>00058</t>
  </si>
  <si>
    <t>EL5 - svítidlo přisazené, mikroprizmatický kryt, širokozářič 41-80°, 4600lm, 4000K, 38W, LED driver proudově řízený, IP40</t>
  </si>
  <si>
    <t>00059</t>
  </si>
  <si>
    <t>EL6 - svítidlo průmyslové stropní, polykarbonátové těleso a difuzor, 2300lm, 4000K, 18W,  LED driver proudově řízený, IP66</t>
  </si>
  <si>
    <t>00060</t>
  </si>
  <si>
    <t>EL7 - svítidlo průmyslové stropní, polykarbonátové těleso a difuzor, 3900lm, 4000K, 30W,  LED driver proudově řízený, IP66</t>
  </si>
  <si>
    <t>00061</t>
  </si>
  <si>
    <t>svítidlo pro osazení do kuchyňské linky, vestavěný spínač</t>
  </si>
  <si>
    <t>00062</t>
  </si>
  <si>
    <t>NB1 - bezpečnostní svítidlo s vlastní baterií, stropní - přisazené, LED 1x 2 W, 257 lm, symetrická optika, autonomnost 1 hod., autotest, IP65</t>
  </si>
  <si>
    <t>00063</t>
  </si>
  <si>
    <t>NB2 - bezpečnostní svítidlo s vlastní baterií, stropní - přisazené/vestavné, LED 1x 2 W, 226 lm, asymetrická optika, autonomnost 1 hod., autotest, IP65</t>
  </si>
  <si>
    <t>00064</t>
  </si>
  <si>
    <t>NB3 - bezpečnostní svítidlo s vlastní baterií, stropní - vestavné, LED 1x 5 W, 447 lm, asymetrická optika, autonomnost 1 hod., autotest, IP65</t>
  </si>
  <si>
    <t>00065</t>
  </si>
  <si>
    <t>NB4 - bezpečnostní svítidlo s vlastní baterií, nástěnné - přisazené, LED 1x 2 W, 194 lm, asymetrická optika, autonomnost 1 hod., autotest, IP65, do -15°C, ochranná stříška</t>
  </si>
  <si>
    <t>00066</t>
  </si>
  <si>
    <t>NP1 - piktogram - svítidlo s vlastní baterií, nástěnné - přisazené, LED 1x 2 W, viditelnost 25m, autonomnost 1 hod., autotest, IP65</t>
  </si>
  <si>
    <t>00067</t>
  </si>
  <si>
    <t>zásuvka 5518-2929 B, IP44</t>
  </si>
  <si>
    <t>00068</t>
  </si>
  <si>
    <t>zásuvka nástěnná 400V/32A/5p, IP44</t>
  </si>
  <si>
    <t>Celkem za materiály:</t>
  </si>
  <si>
    <t>Dodávky zařízení (specifikace)</t>
  </si>
  <si>
    <t>instalační materiál (sádra, hmoždinky, vruty, příchytky, svorky, ...)</t>
  </si>
  <si>
    <t>instalační materiál na provedení místního ochranného pospojování v kotelně (CYA-J 1x2.5, CYA-J 1x6, svorky, místní ochranná přípojnice, ...)</t>
  </si>
  <si>
    <t>svodič přepětí typu 1+2, 2x 12,5kA, v plastové skříňce umístěné na hranici zón 0b a 1</t>
  </si>
  <si>
    <t>projektová dokumentace skutečného provedení</t>
  </si>
  <si>
    <t>protipožární prostup - ucpávka pro svazek &lt; 20 vodičů včetně revizního otvoru v podhledu</t>
  </si>
  <si>
    <t>elektroměrový rozvaděč RE - viz specifikace na výkrese č. 4</t>
  </si>
  <si>
    <t>podružný rozvaděč RP - viz specifikace na výkrese č. 5</t>
  </si>
  <si>
    <t>ventilátor pro hygienická zařízení s přepravní kapacitou do 50m3/h</t>
  </si>
  <si>
    <t>plovákový spínač 400V/10A včetně příslušenství (plovák, závaží, držáky s kladkou, svorky, lanko)</t>
  </si>
  <si>
    <t>Celkem za dodávky:</t>
  </si>
  <si>
    <t>Práce v HZS</t>
  </si>
  <si>
    <t>vypnutí vedení, zajištění a opětovné zapnutí</t>
  </si>
  <si>
    <t>hod.</t>
  </si>
  <si>
    <t>administrativní činnost a koordinace s provozovatelem distribuční sítě</t>
  </si>
  <si>
    <t>zjištění totožnosti stávajících el. obvodů</t>
  </si>
  <si>
    <t>demontáž stávající elektroinstalace v plném rozsahu (mimo technický suterén)</t>
  </si>
  <si>
    <t xml:space="preserve">zhotovení protipožárního prostupu pro svazek &lt; 10 vodičů včetně revizního otvoru v podhledu (23ks) </t>
  </si>
  <si>
    <t>provedení místního ochranného pospojování v kotelně (2ks)</t>
  </si>
  <si>
    <t>montáž svodiče přepětí v plastové skříňce umístěné na hranici zón 0b a 1 (3ks)</t>
  </si>
  <si>
    <t>montáž ventilátoru pro hygienická zařízení (1ks)</t>
  </si>
  <si>
    <t>montáž a zapojení plovákového spínače (1ks)</t>
  </si>
  <si>
    <t>součinnost a koordinace s provozovatelem výměníkové stanice</t>
  </si>
  <si>
    <t>součinnost a koordinace s dodavatelem systému FVE</t>
  </si>
  <si>
    <t>Celkem za práci v HZS:</t>
  </si>
  <si>
    <t>Kap.</t>
  </si>
  <si>
    <t>Základ DPH</t>
  </si>
  <si>
    <t>Rekapitulace</t>
  </si>
  <si>
    <t xml:space="preserve">A.  </t>
  </si>
  <si>
    <t>UPRAVENÉ ROZPOČTOVÉ NÁKLADY</t>
  </si>
  <si>
    <t>C21M - Elektromontáže (MONTÁŽ)</t>
  </si>
  <si>
    <t>C21M - Elektromontáže (MAT.NOSNÝ)</t>
  </si>
  <si>
    <t>C801-3 - Stavební práce - výseky, kapsy, rýhy (MONTÁŽ)</t>
  </si>
  <si>
    <t>Výchozí revize elektro (MONTÁŽ)</t>
  </si>
  <si>
    <t>CELKEM URN</t>
  </si>
  <si>
    <t xml:space="preserve">B.  </t>
  </si>
  <si>
    <t>HZS</t>
  </si>
  <si>
    <t>Hodinová zúčtovací sazba</t>
  </si>
  <si>
    <t>CELKEM HZS</t>
  </si>
  <si>
    <t xml:space="preserve">C.  </t>
  </si>
  <si>
    <t>DODÁVKA ZAŘÍZENÍ</t>
  </si>
  <si>
    <t>Dodávka zařízení (specifikace)</t>
  </si>
  <si>
    <t>CELKEM DODÁVKA</t>
  </si>
  <si>
    <t xml:space="preserve">D.  </t>
  </si>
  <si>
    <t>VEDLEJŠÍ ROZPOČTOVÉ NÁKLADY</t>
  </si>
  <si>
    <t>CELKEM VRN</t>
  </si>
  <si>
    <t>REKAPITULACE CELKEM</t>
  </si>
  <si>
    <t>Uvedené ceny jsou bez DPH!</t>
  </si>
  <si>
    <t xml:space="preserve"> Celkem:</t>
  </si>
  <si>
    <t>Cena za ceník celkem:</t>
  </si>
  <si>
    <t>Cena za materiály celkem:</t>
  </si>
  <si>
    <t>Cena za dodávky celkem:</t>
  </si>
  <si>
    <t>Cena za práci v HZS celkem:</t>
  </si>
  <si>
    <t>Náklady celkem [Kč]:</t>
  </si>
  <si>
    <t>Přesun dodávek (1 % z dodávek zařízení)</t>
  </si>
  <si>
    <t>Doprava dodávek (5,2 % z dodávek zařízení)</t>
  </si>
  <si>
    <t>Pokyny pro vyplnění</t>
  </si>
  <si>
    <t>Ve všech listech tohoto souboru můžete měnit pouze buňky s červeným pozadím. Jedná se o tyto údaje : 
- údaje o firmě
- jednotkové ceny položek zadané na maximálně dvě desetinná místa</t>
  </si>
  <si>
    <t>Kontakt:</t>
  </si>
  <si>
    <t>Název firmy:</t>
  </si>
  <si>
    <t>Sídlo firmy: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</si>
</sst>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"/>
      <charset val="238"/>
    </font>
    <font>
      <sz val="8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2"/>
      <color indexed="12"/>
      <name val="Arial"/>
      <family val="2"/>
      <charset val="238"/>
    </font>
    <font>
      <b/>
      <sz val="8"/>
      <color indexed="8"/>
      <name val="Arial"/>
      <family val="2"/>
      <charset val="238"/>
    </font>
    <font>
      <sz val="9"/>
      <color indexed="8"/>
      <name val="Courier New"/>
      <family val="3"/>
      <charset val="238"/>
    </font>
    <font>
      <i/>
      <sz val="8"/>
      <color indexed="8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CCC"/>
        <bgColor indexed="64"/>
      </patternFill>
    </fill>
  </fills>
  <borders count="15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2">
    <xf numFmtId="0" fontId="0" fillId="0" borderId="0"/>
    <xf numFmtId="0" fontId="7" fillId="0" borderId="0"/>
  </cellStyleXfs>
  <cellXfs count="48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right" vertical="top"/>
    </xf>
    <xf numFmtId="0" fontId="2" fillId="2" borderId="1" xfId="0" applyFont="1" applyFill="1" applyBorder="1" applyAlignment="1">
      <alignment horizontal="right" vertical="top"/>
    </xf>
    <xf numFmtId="0" fontId="2" fillId="2" borderId="2" xfId="0" applyFont="1" applyFill="1" applyBorder="1" applyAlignment="1">
      <alignment horizontal="left" vertical="top" indent="1"/>
    </xf>
    <xf numFmtId="0" fontId="1" fillId="2" borderId="3" xfId="0" applyFont="1" applyFill="1" applyBorder="1" applyAlignment="1">
      <alignment vertical="top"/>
    </xf>
    <xf numFmtId="0" fontId="2" fillId="2" borderId="4" xfId="0" applyFont="1" applyFill="1" applyBorder="1" applyAlignment="1">
      <alignment horizontal="right" vertical="top"/>
    </xf>
    <xf numFmtId="0" fontId="2" fillId="2" borderId="0" xfId="0" applyFont="1" applyFill="1" applyBorder="1" applyAlignment="1">
      <alignment horizontal="left" vertical="top" indent="1"/>
    </xf>
    <xf numFmtId="0" fontId="1" fillId="2" borderId="5" xfId="0" applyFont="1" applyFill="1" applyBorder="1" applyAlignment="1">
      <alignment vertical="top"/>
    </xf>
    <xf numFmtId="0" fontId="1" fillId="2" borderId="6" xfId="0" applyFont="1" applyFill="1" applyBorder="1" applyAlignment="1">
      <alignment vertical="top"/>
    </xf>
    <xf numFmtId="0" fontId="2" fillId="2" borderId="7" xfId="0" applyFont="1" applyFill="1" applyBorder="1" applyAlignment="1">
      <alignment horizontal="left" vertical="top" indent="1"/>
    </xf>
    <xf numFmtId="0" fontId="1" fillId="2" borderId="8" xfId="0" applyFont="1" applyFill="1" applyBorder="1" applyAlignment="1">
      <alignment vertical="top"/>
    </xf>
    <xf numFmtId="0" fontId="1" fillId="0" borderId="0" xfId="0" applyFont="1" applyAlignment="1">
      <alignment horizontal="left" vertical="top" indent="1"/>
    </xf>
    <xf numFmtId="0" fontId="1" fillId="2" borderId="9" xfId="0" applyFont="1" applyFill="1" applyBorder="1" applyAlignment="1">
      <alignment horizontal="right" vertical="top"/>
    </xf>
    <xf numFmtId="0" fontId="1" fillId="2" borderId="9" xfId="0" applyFont="1" applyFill="1" applyBorder="1" applyAlignment="1">
      <alignment horizontal="left" vertical="top"/>
    </xf>
    <xf numFmtId="1" fontId="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left" vertical="top" wrapText="1"/>
    </xf>
    <xf numFmtId="2" fontId="1" fillId="0" borderId="0" xfId="0" applyNumberFormat="1" applyFont="1" applyAlignment="1">
      <alignment horizontal="right" vertical="top"/>
    </xf>
    <xf numFmtId="0" fontId="4" fillId="0" borderId="0" xfId="0" applyFont="1" applyAlignment="1">
      <alignment horizontal="left" vertical="top"/>
    </xf>
    <xf numFmtId="0" fontId="1" fillId="0" borderId="10" xfId="0" applyFont="1" applyBorder="1" applyAlignment="1">
      <alignment vertical="top"/>
    </xf>
    <xf numFmtId="2" fontId="5" fillId="0" borderId="10" xfId="0" applyNumberFormat="1" applyFont="1" applyBorder="1" applyAlignment="1">
      <alignment horizontal="right" vertical="top"/>
    </xf>
    <xf numFmtId="0" fontId="1" fillId="2" borderId="9" xfId="0" applyFont="1" applyFill="1" applyBorder="1" applyAlignment="1">
      <alignment vertical="top"/>
    </xf>
    <xf numFmtId="0" fontId="1" fillId="0" borderId="0" xfId="0" applyFont="1" applyAlignment="1">
      <alignment vertical="top" wrapText="1"/>
    </xf>
    <xf numFmtId="2" fontId="1" fillId="0" borderId="0" xfId="0" applyNumberFormat="1" applyFont="1" applyAlignment="1">
      <alignment vertical="top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vertical="top" wrapText="1"/>
    </xf>
    <xf numFmtId="2" fontId="4" fillId="0" borderId="0" xfId="0" applyNumberFormat="1" applyFont="1" applyAlignment="1">
      <alignment vertical="top"/>
    </xf>
    <xf numFmtId="0" fontId="4" fillId="0" borderId="11" xfId="0" applyFont="1" applyBorder="1" applyAlignment="1">
      <alignment horizontal="right" vertical="top"/>
    </xf>
    <xf numFmtId="0" fontId="4" fillId="0" borderId="11" xfId="0" applyFont="1" applyBorder="1" applyAlignment="1">
      <alignment vertical="top" wrapText="1"/>
    </xf>
    <xf numFmtId="2" fontId="4" fillId="0" borderId="11" xfId="0" applyNumberFormat="1" applyFont="1" applyBorder="1" applyAlignment="1">
      <alignment vertical="top"/>
    </xf>
    <xf numFmtId="0" fontId="4" fillId="0" borderId="10" xfId="0" applyFont="1" applyBorder="1" applyAlignment="1">
      <alignment horizontal="right" vertical="top"/>
    </xf>
    <xf numFmtId="0" fontId="4" fillId="0" borderId="10" xfId="0" applyFont="1" applyBorder="1" applyAlignment="1">
      <alignment vertical="top" wrapText="1"/>
    </xf>
    <xf numFmtId="2" fontId="4" fillId="0" borderId="10" xfId="0" applyNumberFormat="1" applyFont="1" applyBorder="1" applyAlignment="1">
      <alignment vertical="top"/>
    </xf>
    <xf numFmtId="0" fontId="5" fillId="0" borderId="0" xfId="0" applyFont="1" applyAlignment="1">
      <alignment vertical="top"/>
    </xf>
    <xf numFmtId="0" fontId="6" fillId="0" borderId="0" xfId="0" applyFont="1" applyAlignment="1">
      <alignment vertical="top" wrapText="1"/>
    </xf>
    <xf numFmtId="2" fontId="1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right" vertical="top"/>
    </xf>
    <xf numFmtId="2" fontId="5" fillId="0" borderId="0" xfId="0" applyNumberFormat="1" applyFont="1" applyAlignment="1">
      <alignment horizontal="left" vertical="top"/>
    </xf>
    <xf numFmtId="2" fontId="5" fillId="0" borderId="0" xfId="0" applyNumberFormat="1" applyFont="1" applyAlignment="1">
      <alignment vertical="top"/>
    </xf>
    <xf numFmtId="0" fontId="8" fillId="0" borderId="0" xfId="1" applyFont="1"/>
    <xf numFmtId="0" fontId="7" fillId="0" borderId="0" xfId="1"/>
    <xf numFmtId="0" fontId="1" fillId="4" borderId="13" xfId="0" applyFont="1" applyFill="1" applyBorder="1" applyAlignment="1">
      <alignment horizontal="left" vertical="top" indent="1"/>
    </xf>
    <xf numFmtId="0" fontId="1" fillId="2" borderId="11" xfId="0" applyFont="1" applyFill="1" applyBorder="1" applyAlignment="1">
      <alignment horizontal="right" vertical="top"/>
    </xf>
    <xf numFmtId="2" fontId="1" fillId="4" borderId="14" xfId="0" applyNumberFormat="1" applyFont="1" applyFill="1" applyBorder="1" applyAlignment="1">
      <alignment horizontal="right" vertical="top"/>
    </xf>
    <xf numFmtId="0" fontId="9" fillId="3" borderId="0" xfId="1" applyFont="1" applyFill="1" applyAlignment="1">
      <alignment horizontal="left" wrapText="1"/>
    </xf>
    <xf numFmtId="0" fontId="3" fillId="0" borderId="12" xfId="0" applyFont="1" applyBorder="1" applyAlignment="1">
      <alignment horizontal="center" vertical="top"/>
    </xf>
    <xf numFmtId="0" fontId="3" fillId="0" borderId="0" xfId="0" applyFont="1" applyAlignment="1">
      <alignment horizontal="center" vertical="top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/>
  </sheetViews>
  <sheetFormatPr defaultRowHeight="12.75" x14ac:dyDescent="0.2"/>
  <sheetData>
    <row r="1" spans="1:7" x14ac:dyDescent="0.2">
      <c r="A1" s="40" t="s">
        <v>336</v>
      </c>
      <c r="B1" s="41"/>
      <c r="C1" s="41"/>
      <c r="D1" s="41"/>
      <c r="E1" s="41"/>
      <c r="F1" s="41"/>
      <c r="G1" s="41"/>
    </row>
    <row r="2" spans="1:7" ht="67.5" customHeight="1" x14ac:dyDescent="0.2">
      <c r="A2" s="45" t="s">
        <v>337</v>
      </c>
      <c r="B2" s="45"/>
      <c r="C2" s="45"/>
      <c r="D2" s="45"/>
      <c r="E2" s="45"/>
      <c r="F2" s="45"/>
      <c r="G2" s="45"/>
    </row>
  </sheetData>
  <sheetProtection password="CB91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/>
  </sheetViews>
  <sheetFormatPr defaultRowHeight="11.25" x14ac:dyDescent="0.2"/>
  <cols>
    <col min="1" max="1" width="16.7109375" style="1" customWidth="1"/>
    <col min="2" max="2" width="53.7109375" style="1" customWidth="1"/>
    <col min="3" max="3" width="16.7109375" style="1" customWidth="1"/>
    <col min="4" max="16384" width="9.140625" style="1"/>
  </cols>
  <sheetData>
    <row r="1" spans="1:3" x14ac:dyDescent="0.2">
      <c r="A1" s="2" t="s">
        <v>339</v>
      </c>
      <c r="B1" s="42"/>
      <c r="C1" s="2"/>
    </row>
    <row r="2" spans="1:3" x14ac:dyDescent="0.2">
      <c r="A2" s="2" t="s">
        <v>340</v>
      </c>
      <c r="B2" s="42"/>
      <c r="C2" s="2"/>
    </row>
    <row r="3" spans="1:3" ht="12" thickBot="1" x14ac:dyDescent="0.25"/>
    <row r="4" spans="1:3" ht="15" x14ac:dyDescent="0.2">
      <c r="A4" s="4" t="s">
        <v>0</v>
      </c>
      <c r="B4" s="5" t="s">
        <v>1</v>
      </c>
      <c r="C4" s="6"/>
    </row>
    <row r="5" spans="1:3" ht="15" x14ac:dyDescent="0.2">
      <c r="A5" s="7" t="s">
        <v>2</v>
      </c>
      <c r="B5" s="8" t="s">
        <v>3</v>
      </c>
      <c r="C5" s="9"/>
    </row>
    <row r="6" spans="1:3" ht="15.75" thickBot="1" x14ac:dyDescent="0.25">
      <c r="A6" s="10"/>
      <c r="B6" s="11" t="s">
        <v>4</v>
      </c>
      <c r="C6" s="12"/>
    </row>
    <row r="8" spans="1:3" ht="15" x14ac:dyDescent="0.2">
      <c r="A8" s="3" t="s">
        <v>5</v>
      </c>
    </row>
    <row r="10" spans="1:3" x14ac:dyDescent="0.2">
      <c r="A10" s="2" t="s">
        <v>6</v>
      </c>
      <c r="B10" s="42"/>
    </row>
    <row r="11" spans="1:3" x14ac:dyDescent="0.2">
      <c r="A11" s="2" t="s">
        <v>338</v>
      </c>
      <c r="B11" s="42"/>
    </row>
    <row r="12" spans="1:3" x14ac:dyDescent="0.2">
      <c r="A12" s="2"/>
      <c r="B12" s="13"/>
    </row>
  </sheetData>
  <sheetProtection password="CB91" sheet="1"/>
  <protectedRanges>
    <protectedRange sqref="B1:B2 B10:B11" name="Oblast1"/>
  </protectedRange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&amp;CStrana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6"/>
  <sheetViews>
    <sheetView workbookViewId="0">
      <selection sqref="A1:G1"/>
    </sheetView>
  </sheetViews>
  <sheetFormatPr defaultRowHeight="11.25" x14ac:dyDescent="0.2"/>
  <cols>
    <col min="1" max="1" width="5.7109375" style="1" customWidth="1"/>
    <col min="2" max="2" width="11.7109375" style="1" customWidth="1"/>
    <col min="3" max="3" width="16.7109375" style="1" customWidth="1"/>
    <col min="4" max="5" width="11.7109375" style="1" customWidth="1"/>
    <col min="6" max="6" width="7.7109375" style="1" customWidth="1"/>
    <col min="7" max="7" width="11.7109375" style="1" customWidth="1"/>
    <col min="8" max="16384" width="9.140625" style="1"/>
  </cols>
  <sheetData>
    <row r="1" spans="1:7" ht="15.75" x14ac:dyDescent="0.2">
      <c r="A1" s="46" t="s">
        <v>7</v>
      </c>
      <c r="B1" s="46"/>
      <c r="C1" s="46"/>
      <c r="D1" s="46"/>
      <c r="E1" s="46"/>
      <c r="F1" s="46"/>
      <c r="G1" s="46"/>
    </row>
    <row r="2" spans="1:7" x14ac:dyDescent="0.2">
      <c r="A2" s="14" t="s">
        <v>8</v>
      </c>
      <c r="B2" s="15" t="s">
        <v>9</v>
      </c>
      <c r="C2" s="15" t="s">
        <v>10</v>
      </c>
      <c r="D2" s="43" t="s">
        <v>11</v>
      </c>
      <c r="E2" s="14" t="s">
        <v>12</v>
      </c>
      <c r="F2" s="15" t="s">
        <v>13</v>
      </c>
      <c r="G2" s="14" t="s">
        <v>14</v>
      </c>
    </row>
    <row r="3" spans="1:7" ht="33.75" x14ac:dyDescent="0.2">
      <c r="A3" s="16">
        <v>1</v>
      </c>
      <c r="B3" s="17" t="s">
        <v>15</v>
      </c>
      <c r="C3" s="17" t="s">
        <v>16</v>
      </c>
      <c r="D3" s="44"/>
      <c r="E3" s="18">
        <v>306</v>
      </c>
      <c r="F3" s="17" t="s">
        <v>17</v>
      </c>
      <c r="G3" s="18">
        <f>(D3)*(E3)</f>
        <v>0</v>
      </c>
    </row>
    <row r="4" spans="1:7" ht="33.75" x14ac:dyDescent="0.2">
      <c r="A4" s="16">
        <v>2</v>
      </c>
      <c r="B4" s="17" t="s">
        <v>18</v>
      </c>
      <c r="C4" s="17" t="s">
        <v>19</v>
      </c>
      <c r="D4" s="44"/>
      <c r="E4" s="18">
        <v>132</v>
      </c>
      <c r="F4" s="17" t="s">
        <v>17</v>
      </c>
      <c r="G4" s="18">
        <f t="shared" ref="G4:G56" si="0">(D4)*(E4)</f>
        <v>0</v>
      </c>
    </row>
    <row r="5" spans="1:7" ht="33.75" x14ac:dyDescent="0.2">
      <c r="A5" s="16">
        <v>3</v>
      </c>
      <c r="B5" s="17" t="s">
        <v>20</v>
      </c>
      <c r="C5" s="17" t="s">
        <v>21</v>
      </c>
      <c r="D5" s="44"/>
      <c r="E5" s="18">
        <v>85</v>
      </c>
      <c r="F5" s="17" t="s">
        <v>17</v>
      </c>
      <c r="G5" s="18">
        <f t="shared" si="0"/>
        <v>0</v>
      </c>
    </row>
    <row r="6" spans="1:7" ht="33.75" x14ac:dyDescent="0.2">
      <c r="A6" s="16">
        <v>4</v>
      </c>
      <c r="B6" s="17" t="s">
        <v>22</v>
      </c>
      <c r="C6" s="17" t="s">
        <v>23</v>
      </c>
      <c r="D6" s="44"/>
      <c r="E6" s="18">
        <v>36</v>
      </c>
      <c r="F6" s="17" t="s">
        <v>17</v>
      </c>
      <c r="G6" s="18">
        <f t="shared" si="0"/>
        <v>0</v>
      </c>
    </row>
    <row r="7" spans="1:7" ht="33.75" x14ac:dyDescent="0.2">
      <c r="A7" s="16">
        <v>5</v>
      </c>
      <c r="B7" s="17" t="s">
        <v>24</v>
      </c>
      <c r="C7" s="17" t="s">
        <v>25</v>
      </c>
      <c r="D7" s="44"/>
      <c r="E7" s="18">
        <v>203</v>
      </c>
      <c r="F7" s="17" t="s">
        <v>26</v>
      </c>
      <c r="G7" s="18">
        <f t="shared" si="0"/>
        <v>0</v>
      </c>
    </row>
    <row r="8" spans="1:7" ht="45" x14ac:dyDescent="0.2">
      <c r="A8" s="16">
        <v>6</v>
      </c>
      <c r="B8" s="17" t="s">
        <v>27</v>
      </c>
      <c r="C8" s="17" t="s">
        <v>28</v>
      </c>
      <c r="D8" s="44"/>
      <c r="E8" s="18">
        <v>164</v>
      </c>
      <c r="F8" s="17" t="s">
        <v>26</v>
      </c>
      <c r="G8" s="18">
        <f t="shared" si="0"/>
        <v>0</v>
      </c>
    </row>
    <row r="9" spans="1:7" ht="45" x14ac:dyDescent="0.2">
      <c r="A9" s="16">
        <v>7</v>
      </c>
      <c r="B9" s="17" t="s">
        <v>29</v>
      </c>
      <c r="C9" s="17" t="s">
        <v>30</v>
      </c>
      <c r="D9" s="44"/>
      <c r="E9" s="18">
        <v>124</v>
      </c>
      <c r="F9" s="17" t="s">
        <v>26</v>
      </c>
      <c r="G9" s="18">
        <f t="shared" si="0"/>
        <v>0</v>
      </c>
    </row>
    <row r="10" spans="1:7" ht="33.75" x14ac:dyDescent="0.2">
      <c r="A10" s="16">
        <v>8</v>
      </c>
      <c r="B10" s="17" t="s">
        <v>31</v>
      </c>
      <c r="C10" s="17" t="s">
        <v>32</v>
      </c>
      <c r="D10" s="44"/>
      <c r="E10" s="18">
        <v>44</v>
      </c>
      <c r="F10" s="17" t="s">
        <v>26</v>
      </c>
      <c r="G10" s="18">
        <f t="shared" si="0"/>
        <v>0</v>
      </c>
    </row>
    <row r="11" spans="1:7" ht="22.5" x14ac:dyDescent="0.2">
      <c r="A11" s="16">
        <v>9</v>
      </c>
      <c r="B11" s="17" t="s">
        <v>33</v>
      </c>
      <c r="C11" s="17" t="s">
        <v>34</v>
      </c>
      <c r="D11" s="44"/>
      <c r="E11" s="18">
        <v>84</v>
      </c>
      <c r="F11" s="17" t="s">
        <v>17</v>
      </c>
      <c r="G11" s="18">
        <f t="shared" si="0"/>
        <v>0</v>
      </c>
    </row>
    <row r="12" spans="1:7" ht="22.5" x14ac:dyDescent="0.2">
      <c r="A12" s="16">
        <v>10</v>
      </c>
      <c r="B12" s="17" t="s">
        <v>33</v>
      </c>
      <c r="C12" s="17" t="s">
        <v>35</v>
      </c>
      <c r="D12" s="44"/>
      <c r="E12" s="18">
        <v>122</v>
      </c>
      <c r="F12" s="17" t="s">
        <v>17</v>
      </c>
      <c r="G12" s="18">
        <f t="shared" si="0"/>
        <v>0</v>
      </c>
    </row>
    <row r="13" spans="1:7" ht="45" x14ac:dyDescent="0.2">
      <c r="A13" s="16">
        <v>11</v>
      </c>
      <c r="B13" s="17" t="s">
        <v>36</v>
      </c>
      <c r="C13" s="17" t="s">
        <v>37</v>
      </c>
      <c r="D13" s="44"/>
      <c r="E13" s="18">
        <v>18</v>
      </c>
      <c r="F13" s="17" t="s">
        <v>26</v>
      </c>
      <c r="G13" s="18">
        <f t="shared" si="0"/>
        <v>0</v>
      </c>
    </row>
    <row r="14" spans="1:7" ht="33.75" x14ac:dyDescent="0.2">
      <c r="A14" s="16">
        <v>12</v>
      </c>
      <c r="B14" s="17" t="s">
        <v>36</v>
      </c>
      <c r="C14" s="17" t="s">
        <v>38</v>
      </c>
      <c r="D14" s="44"/>
      <c r="E14" s="18">
        <v>203</v>
      </c>
      <c r="F14" s="17" t="s">
        <v>26</v>
      </c>
      <c r="G14" s="18">
        <f t="shared" si="0"/>
        <v>0</v>
      </c>
    </row>
    <row r="15" spans="1:7" ht="33.75" x14ac:dyDescent="0.2">
      <c r="A15" s="16">
        <v>13</v>
      </c>
      <c r="B15" s="17" t="s">
        <v>39</v>
      </c>
      <c r="C15" s="17" t="s">
        <v>40</v>
      </c>
      <c r="D15" s="44"/>
      <c r="E15" s="18">
        <v>16</v>
      </c>
      <c r="F15" s="17" t="s">
        <v>26</v>
      </c>
      <c r="G15" s="18">
        <f t="shared" si="0"/>
        <v>0</v>
      </c>
    </row>
    <row r="16" spans="1:7" ht="33.75" x14ac:dyDescent="0.2">
      <c r="A16" s="16">
        <v>14</v>
      </c>
      <c r="B16" s="17" t="s">
        <v>41</v>
      </c>
      <c r="C16" s="17" t="s">
        <v>42</v>
      </c>
      <c r="D16" s="44"/>
      <c r="E16" s="18">
        <v>18</v>
      </c>
      <c r="F16" s="17" t="s">
        <v>26</v>
      </c>
      <c r="G16" s="18">
        <f t="shared" si="0"/>
        <v>0</v>
      </c>
    </row>
    <row r="17" spans="1:7" ht="33.75" x14ac:dyDescent="0.2">
      <c r="A17" s="16">
        <v>15</v>
      </c>
      <c r="B17" s="17" t="s">
        <v>43</v>
      </c>
      <c r="C17" s="17" t="s">
        <v>44</v>
      </c>
      <c r="D17" s="44"/>
      <c r="E17" s="18">
        <v>17</v>
      </c>
      <c r="F17" s="17" t="s">
        <v>26</v>
      </c>
      <c r="G17" s="18">
        <f t="shared" si="0"/>
        <v>0</v>
      </c>
    </row>
    <row r="18" spans="1:7" ht="33.75" x14ac:dyDescent="0.2">
      <c r="A18" s="16">
        <v>16</v>
      </c>
      <c r="B18" s="17" t="s">
        <v>43</v>
      </c>
      <c r="C18" s="17" t="s">
        <v>45</v>
      </c>
      <c r="D18" s="44"/>
      <c r="E18" s="18">
        <v>5</v>
      </c>
      <c r="F18" s="17" t="s">
        <v>26</v>
      </c>
      <c r="G18" s="18">
        <f t="shared" si="0"/>
        <v>0</v>
      </c>
    </row>
    <row r="19" spans="1:7" ht="33.75" x14ac:dyDescent="0.2">
      <c r="A19" s="16">
        <v>17</v>
      </c>
      <c r="B19" s="17" t="s">
        <v>46</v>
      </c>
      <c r="C19" s="17" t="s">
        <v>47</v>
      </c>
      <c r="D19" s="44"/>
      <c r="E19" s="18">
        <v>2</v>
      </c>
      <c r="F19" s="17" t="s">
        <v>26</v>
      </c>
      <c r="G19" s="18">
        <f t="shared" si="0"/>
        <v>0</v>
      </c>
    </row>
    <row r="20" spans="1:7" ht="33.75" x14ac:dyDescent="0.2">
      <c r="A20" s="16">
        <v>18</v>
      </c>
      <c r="B20" s="17" t="s">
        <v>46</v>
      </c>
      <c r="C20" s="17" t="s">
        <v>48</v>
      </c>
      <c r="D20" s="44"/>
      <c r="E20" s="18">
        <v>2</v>
      </c>
      <c r="F20" s="17" t="s">
        <v>26</v>
      </c>
      <c r="G20" s="18">
        <f t="shared" si="0"/>
        <v>0</v>
      </c>
    </row>
    <row r="21" spans="1:7" ht="33.75" x14ac:dyDescent="0.2">
      <c r="A21" s="16">
        <v>19</v>
      </c>
      <c r="B21" s="17" t="s">
        <v>49</v>
      </c>
      <c r="C21" s="17" t="s">
        <v>50</v>
      </c>
      <c r="D21" s="44"/>
      <c r="E21" s="18">
        <v>4</v>
      </c>
      <c r="F21" s="17" t="s">
        <v>26</v>
      </c>
      <c r="G21" s="18">
        <f t="shared" si="0"/>
        <v>0</v>
      </c>
    </row>
    <row r="22" spans="1:7" ht="33.75" x14ac:dyDescent="0.2">
      <c r="A22" s="16">
        <v>20</v>
      </c>
      <c r="B22" s="17" t="s">
        <v>49</v>
      </c>
      <c r="C22" s="17" t="s">
        <v>51</v>
      </c>
      <c r="D22" s="44"/>
      <c r="E22" s="18">
        <v>2</v>
      </c>
      <c r="F22" s="17" t="s">
        <v>26</v>
      </c>
      <c r="G22" s="18">
        <f t="shared" si="0"/>
        <v>0</v>
      </c>
    </row>
    <row r="23" spans="1:7" ht="33.75" x14ac:dyDescent="0.2">
      <c r="A23" s="16">
        <v>21</v>
      </c>
      <c r="B23" s="17" t="s">
        <v>52</v>
      </c>
      <c r="C23" s="17" t="s">
        <v>53</v>
      </c>
      <c r="D23" s="44"/>
      <c r="E23" s="18">
        <v>3</v>
      </c>
      <c r="F23" s="17" t="s">
        <v>26</v>
      </c>
      <c r="G23" s="18">
        <f t="shared" si="0"/>
        <v>0</v>
      </c>
    </row>
    <row r="24" spans="1:7" ht="33.75" x14ac:dyDescent="0.2">
      <c r="A24" s="16">
        <v>22</v>
      </c>
      <c r="B24" s="17" t="s">
        <v>54</v>
      </c>
      <c r="C24" s="17" t="s">
        <v>55</v>
      </c>
      <c r="D24" s="44"/>
      <c r="E24" s="18">
        <v>3</v>
      </c>
      <c r="F24" s="17" t="s">
        <v>26</v>
      </c>
      <c r="G24" s="18">
        <f t="shared" si="0"/>
        <v>0</v>
      </c>
    </row>
    <row r="25" spans="1:7" ht="33.75" x14ac:dyDescent="0.2">
      <c r="A25" s="16">
        <v>23</v>
      </c>
      <c r="B25" s="17" t="s">
        <v>56</v>
      </c>
      <c r="C25" s="17" t="s">
        <v>57</v>
      </c>
      <c r="D25" s="44"/>
      <c r="E25" s="18">
        <v>133</v>
      </c>
      <c r="F25" s="17" t="s">
        <v>26</v>
      </c>
      <c r="G25" s="18">
        <f t="shared" si="0"/>
        <v>0</v>
      </c>
    </row>
    <row r="26" spans="1:7" ht="22.5" x14ac:dyDescent="0.2">
      <c r="A26" s="16">
        <v>24</v>
      </c>
      <c r="B26" s="17" t="s">
        <v>58</v>
      </c>
      <c r="C26" s="17" t="s">
        <v>59</v>
      </c>
      <c r="D26" s="44"/>
      <c r="E26" s="18">
        <v>21</v>
      </c>
      <c r="F26" s="17" t="s">
        <v>26</v>
      </c>
      <c r="G26" s="18">
        <f t="shared" si="0"/>
        <v>0</v>
      </c>
    </row>
    <row r="27" spans="1:7" ht="33.75" x14ac:dyDescent="0.2">
      <c r="A27" s="16">
        <v>25</v>
      </c>
      <c r="B27" s="17" t="s">
        <v>60</v>
      </c>
      <c r="C27" s="17" t="s">
        <v>61</v>
      </c>
      <c r="D27" s="44"/>
      <c r="E27" s="18">
        <v>1</v>
      </c>
      <c r="F27" s="17" t="s">
        <v>26</v>
      </c>
      <c r="G27" s="18">
        <f t="shared" si="0"/>
        <v>0</v>
      </c>
    </row>
    <row r="28" spans="1:7" ht="33.75" x14ac:dyDescent="0.2">
      <c r="A28" s="16">
        <v>26</v>
      </c>
      <c r="B28" s="17" t="s">
        <v>62</v>
      </c>
      <c r="C28" s="17" t="s">
        <v>63</v>
      </c>
      <c r="D28" s="44"/>
      <c r="E28" s="18">
        <v>1</v>
      </c>
      <c r="F28" s="17" t="s">
        <v>26</v>
      </c>
      <c r="G28" s="18">
        <f t="shared" si="0"/>
        <v>0</v>
      </c>
    </row>
    <row r="29" spans="1:7" ht="33.75" x14ac:dyDescent="0.2">
      <c r="A29" s="16">
        <v>27</v>
      </c>
      <c r="B29" s="17" t="s">
        <v>64</v>
      </c>
      <c r="C29" s="17" t="s">
        <v>65</v>
      </c>
      <c r="D29" s="44"/>
      <c r="E29" s="18">
        <v>1</v>
      </c>
      <c r="F29" s="17" t="s">
        <v>26</v>
      </c>
      <c r="G29" s="18">
        <f t="shared" si="0"/>
        <v>0</v>
      </c>
    </row>
    <row r="30" spans="1:7" ht="33.75" x14ac:dyDescent="0.2">
      <c r="A30" s="16">
        <v>28</v>
      </c>
      <c r="B30" s="17" t="s">
        <v>66</v>
      </c>
      <c r="C30" s="17" t="s">
        <v>67</v>
      </c>
      <c r="D30" s="44"/>
      <c r="E30" s="18">
        <v>1</v>
      </c>
      <c r="F30" s="17" t="s">
        <v>26</v>
      </c>
      <c r="G30" s="18">
        <f t="shared" si="0"/>
        <v>0</v>
      </c>
    </row>
    <row r="31" spans="1:7" ht="33.75" x14ac:dyDescent="0.2">
      <c r="A31" s="16">
        <v>29</v>
      </c>
      <c r="B31" s="17" t="s">
        <v>68</v>
      </c>
      <c r="C31" s="17" t="s">
        <v>69</v>
      </c>
      <c r="D31" s="44"/>
      <c r="E31" s="18">
        <v>1</v>
      </c>
      <c r="F31" s="17" t="s">
        <v>26</v>
      </c>
      <c r="G31" s="18">
        <f t="shared" si="0"/>
        <v>0</v>
      </c>
    </row>
    <row r="32" spans="1:7" ht="22.5" x14ac:dyDescent="0.2">
      <c r="A32" s="16">
        <v>30</v>
      </c>
      <c r="B32" s="17" t="s">
        <v>70</v>
      </c>
      <c r="C32" s="17" t="s">
        <v>71</v>
      </c>
      <c r="D32" s="44"/>
      <c r="E32" s="18">
        <v>60</v>
      </c>
      <c r="F32" s="17" t="s">
        <v>26</v>
      </c>
      <c r="G32" s="18">
        <f t="shared" si="0"/>
        <v>0</v>
      </c>
    </row>
    <row r="33" spans="1:7" ht="22.5" x14ac:dyDescent="0.2">
      <c r="A33" s="16">
        <v>31</v>
      </c>
      <c r="B33" s="17" t="s">
        <v>72</v>
      </c>
      <c r="C33" s="17" t="s">
        <v>73</v>
      </c>
      <c r="D33" s="44"/>
      <c r="E33" s="18">
        <v>3</v>
      </c>
      <c r="F33" s="17" t="s">
        <v>26</v>
      </c>
      <c r="G33" s="18">
        <f t="shared" si="0"/>
        <v>0</v>
      </c>
    </row>
    <row r="34" spans="1:7" ht="22.5" x14ac:dyDescent="0.2">
      <c r="A34" s="16">
        <v>32</v>
      </c>
      <c r="B34" s="17" t="s">
        <v>74</v>
      </c>
      <c r="C34" s="17" t="s">
        <v>75</v>
      </c>
      <c r="D34" s="44"/>
      <c r="E34" s="18">
        <v>1</v>
      </c>
      <c r="F34" s="17" t="s">
        <v>26</v>
      </c>
      <c r="G34" s="18">
        <f t="shared" si="0"/>
        <v>0</v>
      </c>
    </row>
    <row r="35" spans="1:7" ht="22.5" x14ac:dyDescent="0.2">
      <c r="A35" s="16">
        <v>33</v>
      </c>
      <c r="B35" s="17" t="s">
        <v>76</v>
      </c>
      <c r="C35" s="17" t="s">
        <v>77</v>
      </c>
      <c r="D35" s="44"/>
      <c r="E35" s="18">
        <v>284</v>
      </c>
      <c r="F35" s="17" t="s">
        <v>17</v>
      </c>
      <c r="G35" s="18">
        <f t="shared" si="0"/>
        <v>0</v>
      </c>
    </row>
    <row r="36" spans="1:7" ht="22.5" x14ac:dyDescent="0.2">
      <c r="A36" s="16">
        <v>34</v>
      </c>
      <c r="B36" s="17" t="s">
        <v>78</v>
      </c>
      <c r="C36" s="17" t="s">
        <v>79</v>
      </c>
      <c r="D36" s="44"/>
      <c r="E36" s="18">
        <v>9</v>
      </c>
      <c r="F36" s="17" t="s">
        <v>17</v>
      </c>
      <c r="G36" s="18">
        <f t="shared" si="0"/>
        <v>0</v>
      </c>
    </row>
    <row r="37" spans="1:7" ht="22.5" x14ac:dyDescent="0.2">
      <c r="A37" s="16">
        <v>35</v>
      </c>
      <c r="B37" s="17" t="s">
        <v>80</v>
      </c>
      <c r="C37" s="17" t="s">
        <v>81</v>
      </c>
      <c r="D37" s="44"/>
      <c r="E37" s="18">
        <v>32</v>
      </c>
      <c r="F37" s="17" t="s">
        <v>17</v>
      </c>
      <c r="G37" s="18">
        <f t="shared" si="0"/>
        <v>0</v>
      </c>
    </row>
    <row r="38" spans="1:7" ht="22.5" x14ac:dyDescent="0.2">
      <c r="A38" s="16">
        <v>36</v>
      </c>
      <c r="B38" s="17" t="s">
        <v>82</v>
      </c>
      <c r="C38" s="17" t="s">
        <v>83</v>
      </c>
      <c r="D38" s="44"/>
      <c r="E38" s="18">
        <v>2</v>
      </c>
      <c r="F38" s="17" t="s">
        <v>17</v>
      </c>
      <c r="G38" s="18">
        <f t="shared" si="0"/>
        <v>0</v>
      </c>
    </row>
    <row r="39" spans="1:7" ht="33.75" x14ac:dyDescent="0.2">
      <c r="A39" s="16">
        <v>37</v>
      </c>
      <c r="B39" s="17" t="s">
        <v>84</v>
      </c>
      <c r="C39" s="17" t="s">
        <v>85</v>
      </c>
      <c r="D39" s="44"/>
      <c r="E39" s="18">
        <v>288</v>
      </c>
      <c r="F39" s="17" t="s">
        <v>17</v>
      </c>
      <c r="G39" s="18">
        <f t="shared" si="0"/>
        <v>0</v>
      </c>
    </row>
    <row r="40" spans="1:7" ht="22.5" x14ac:dyDescent="0.2">
      <c r="A40" s="16">
        <v>38</v>
      </c>
      <c r="B40" s="17" t="s">
        <v>84</v>
      </c>
      <c r="C40" s="17" t="s">
        <v>86</v>
      </c>
      <c r="D40" s="44"/>
      <c r="E40" s="18">
        <v>792</v>
      </c>
      <c r="F40" s="17" t="s">
        <v>17</v>
      </c>
      <c r="G40" s="18">
        <f t="shared" si="0"/>
        <v>0</v>
      </c>
    </row>
    <row r="41" spans="1:7" ht="22.5" x14ac:dyDescent="0.2">
      <c r="A41" s="16">
        <v>39</v>
      </c>
      <c r="B41" s="17" t="s">
        <v>87</v>
      </c>
      <c r="C41" s="17" t="s">
        <v>88</v>
      </c>
      <c r="D41" s="44"/>
      <c r="E41" s="18">
        <v>3225</v>
      </c>
      <c r="F41" s="17" t="s">
        <v>17</v>
      </c>
      <c r="G41" s="18">
        <f t="shared" si="0"/>
        <v>0</v>
      </c>
    </row>
    <row r="42" spans="1:7" ht="22.5" x14ac:dyDescent="0.2">
      <c r="A42" s="16">
        <v>40</v>
      </c>
      <c r="B42" s="17" t="s">
        <v>89</v>
      </c>
      <c r="C42" s="17" t="s">
        <v>90</v>
      </c>
      <c r="D42" s="44"/>
      <c r="E42" s="18">
        <v>9</v>
      </c>
      <c r="F42" s="17" t="s">
        <v>17</v>
      </c>
      <c r="G42" s="18">
        <f t="shared" si="0"/>
        <v>0</v>
      </c>
    </row>
    <row r="43" spans="1:7" ht="22.5" x14ac:dyDescent="0.2">
      <c r="A43" s="16">
        <v>41</v>
      </c>
      <c r="B43" s="17" t="s">
        <v>91</v>
      </c>
      <c r="C43" s="17" t="s">
        <v>92</v>
      </c>
      <c r="D43" s="44"/>
      <c r="E43" s="18">
        <v>616</v>
      </c>
      <c r="F43" s="17" t="s">
        <v>17</v>
      </c>
      <c r="G43" s="18">
        <f t="shared" si="0"/>
        <v>0</v>
      </c>
    </row>
    <row r="44" spans="1:7" ht="22.5" x14ac:dyDescent="0.2">
      <c r="A44" s="16">
        <v>42</v>
      </c>
      <c r="B44" s="17" t="s">
        <v>93</v>
      </c>
      <c r="C44" s="17" t="s">
        <v>94</v>
      </c>
      <c r="D44" s="44"/>
      <c r="E44" s="18">
        <v>5</v>
      </c>
      <c r="F44" s="17" t="s">
        <v>17</v>
      </c>
      <c r="G44" s="18">
        <f t="shared" si="0"/>
        <v>0</v>
      </c>
    </row>
    <row r="45" spans="1:7" ht="22.5" x14ac:dyDescent="0.2">
      <c r="A45" s="16">
        <v>43</v>
      </c>
      <c r="B45" s="17" t="s">
        <v>95</v>
      </c>
      <c r="C45" s="17" t="s">
        <v>96</v>
      </c>
      <c r="D45" s="44"/>
      <c r="E45" s="18">
        <v>252</v>
      </c>
      <c r="F45" s="17" t="s">
        <v>17</v>
      </c>
      <c r="G45" s="18">
        <f t="shared" si="0"/>
        <v>0</v>
      </c>
    </row>
    <row r="46" spans="1:7" ht="22.5" x14ac:dyDescent="0.2">
      <c r="A46" s="16">
        <v>44</v>
      </c>
      <c r="B46" s="17" t="s">
        <v>97</v>
      </c>
      <c r="C46" s="17" t="s">
        <v>98</v>
      </c>
      <c r="D46" s="44"/>
      <c r="E46" s="18">
        <v>48</v>
      </c>
      <c r="F46" s="17" t="s">
        <v>17</v>
      </c>
      <c r="G46" s="18">
        <f t="shared" si="0"/>
        <v>0</v>
      </c>
    </row>
    <row r="47" spans="1:7" ht="22.5" x14ac:dyDescent="0.2">
      <c r="A47" s="16">
        <v>45</v>
      </c>
      <c r="B47" s="17" t="s">
        <v>99</v>
      </c>
      <c r="C47" s="17" t="s">
        <v>100</v>
      </c>
      <c r="D47" s="44"/>
      <c r="E47" s="18">
        <v>26</v>
      </c>
      <c r="F47" s="17" t="s">
        <v>17</v>
      </c>
      <c r="G47" s="18">
        <f t="shared" si="0"/>
        <v>0</v>
      </c>
    </row>
    <row r="48" spans="1:7" ht="22.5" x14ac:dyDescent="0.2">
      <c r="A48" s="16">
        <v>46</v>
      </c>
      <c r="B48" s="17" t="s">
        <v>99</v>
      </c>
      <c r="C48" s="17" t="s">
        <v>101</v>
      </c>
      <c r="D48" s="44"/>
      <c r="E48" s="18">
        <v>133</v>
      </c>
      <c r="F48" s="17" t="s">
        <v>17</v>
      </c>
      <c r="G48" s="18">
        <f t="shared" si="0"/>
        <v>0</v>
      </c>
    </row>
    <row r="49" spans="1:7" x14ac:dyDescent="0.2">
      <c r="A49" s="16">
        <v>47</v>
      </c>
      <c r="B49" s="17" t="s">
        <v>102</v>
      </c>
      <c r="C49" s="17" t="s">
        <v>103</v>
      </c>
      <c r="D49" s="44"/>
      <c r="E49" s="18">
        <v>9</v>
      </c>
      <c r="F49" s="17" t="s">
        <v>17</v>
      </c>
      <c r="G49" s="18">
        <f t="shared" si="0"/>
        <v>0</v>
      </c>
    </row>
    <row r="50" spans="1:7" x14ac:dyDescent="0.2">
      <c r="A50" s="16">
        <v>48</v>
      </c>
      <c r="B50" s="17" t="s">
        <v>104</v>
      </c>
      <c r="C50" s="17" t="s">
        <v>105</v>
      </c>
      <c r="D50" s="44"/>
      <c r="E50" s="18">
        <v>135</v>
      </c>
      <c r="F50" s="17" t="s">
        <v>17</v>
      </c>
      <c r="G50" s="18">
        <f t="shared" si="0"/>
        <v>0</v>
      </c>
    </row>
    <row r="51" spans="1:7" x14ac:dyDescent="0.2">
      <c r="A51" s="16">
        <v>49</v>
      </c>
      <c r="B51" s="17" t="s">
        <v>106</v>
      </c>
      <c r="C51" s="17" t="s">
        <v>107</v>
      </c>
      <c r="D51" s="44"/>
      <c r="E51" s="18">
        <v>9</v>
      </c>
      <c r="F51" s="17" t="s">
        <v>17</v>
      </c>
      <c r="G51" s="18">
        <f t="shared" si="0"/>
        <v>0</v>
      </c>
    </row>
    <row r="52" spans="1:7" ht="33.75" x14ac:dyDescent="0.2">
      <c r="A52" s="16">
        <v>50</v>
      </c>
      <c r="B52" s="17" t="s">
        <v>108</v>
      </c>
      <c r="C52" s="17" t="s">
        <v>109</v>
      </c>
      <c r="D52" s="44"/>
      <c r="E52" s="18">
        <v>34</v>
      </c>
      <c r="F52" s="17" t="s">
        <v>26</v>
      </c>
      <c r="G52" s="18">
        <f t="shared" si="0"/>
        <v>0</v>
      </c>
    </row>
    <row r="53" spans="1:7" x14ac:dyDescent="0.2">
      <c r="A53" s="16">
        <v>51</v>
      </c>
      <c r="B53" s="17" t="s">
        <v>110</v>
      </c>
      <c r="C53" s="17" t="s">
        <v>111</v>
      </c>
      <c r="D53" s="44"/>
      <c r="E53" s="18">
        <v>8</v>
      </c>
      <c r="F53" s="17" t="s">
        <v>17</v>
      </c>
      <c r="G53" s="18">
        <f t="shared" si="0"/>
        <v>0</v>
      </c>
    </row>
    <row r="54" spans="1:7" x14ac:dyDescent="0.2">
      <c r="A54" s="16">
        <v>52</v>
      </c>
      <c r="B54" s="17" t="s">
        <v>112</v>
      </c>
      <c r="C54" s="17" t="s">
        <v>113</v>
      </c>
      <c r="D54" s="44"/>
      <c r="E54" s="18">
        <v>12</v>
      </c>
      <c r="F54" s="17" t="s">
        <v>17</v>
      </c>
      <c r="G54" s="18">
        <f t="shared" si="0"/>
        <v>0</v>
      </c>
    </row>
    <row r="55" spans="1:7" ht="45" x14ac:dyDescent="0.2">
      <c r="A55" s="16">
        <v>53</v>
      </c>
      <c r="B55" s="17" t="s">
        <v>114</v>
      </c>
      <c r="C55" s="17" t="s">
        <v>115</v>
      </c>
      <c r="D55" s="44"/>
      <c r="E55" s="18">
        <v>10</v>
      </c>
      <c r="F55" s="17" t="s">
        <v>26</v>
      </c>
      <c r="G55" s="18">
        <f t="shared" si="0"/>
        <v>0</v>
      </c>
    </row>
    <row r="56" spans="1:7" ht="33.75" x14ac:dyDescent="0.2">
      <c r="A56" s="16">
        <v>54</v>
      </c>
      <c r="B56" s="17" t="s">
        <v>116</v>
      </c>
      <c r="C56" s="17" t="s">
        <v>117</v>
      </c>
      <c r="D56" s="44"/>
      <c r="E56" s="18">
        <v>1</v>
      </c>
      <c r="F56" s="17" t="s">
        <v>26</v>
      </c>
      <c r="G56" s="18">
        <f t="shared" si="0"/>
        <v>0</v>
      </c>
    </row>
    <row r="57" spans="1:7" x14ac:dyDescent="0.2">
      <c r="A57" s="16">
        <v>55</v>
      </c>
      <c r="B57" s="17" t="s">
        <v>118</v>
      </c>
      <c r="C57" s="17" t="s">
        <v>119</v>
      </c>
      <c r="D57" s="44"/>
      <c r="E57" s="18">
        <v>10</v>
      </c>
      <c r="F57" s="17" t="s">
        <v>26</v>
      </c>
      <c r="G57" s="18">
        <f>(D57)*(E57)</f>
        <v>0</v>
      </c>
    </row>
    <row r="58" spans="1:7" x14ac:dyDescent="0.2">
      <c r="F58" s="2" t="s">
        <v>328</v>
      </c>
      <c r="G58" s="36">
        <f>SUM(G3:G57)</f>
        <v>0</v>
      </c>
    </row>
    <row r="59" spans="1:7" ht="12" thickBot="1" x14ac:dyDescent="0.25">
      <c r="A59" s="19" t="s">
        <v>120</v>
      </c>
    </row>
    <row r="60" spans="1:7" ht="12.75" thickTop="1" x14ac:dyDescent="0.2">
      <c r="A60" s="20"/>
      <c r="B60" s="20"/>
      <c r="C60" s="20"/>
      <c r="D60" s="20"/>
      <c r="E60" s="20"/>
      <c r="F60" s="20"/>
      <c r="G60" s="21">
        <f>(G58)</f>
        <v>0</v>
      </c>
    </row>
    <row r="62" spans="1:7" ht="12" x14ac:dyDescent="0.2">
      <c r="C62" s="37" t="s">
        <v>329</v>
      </c>
      <c r="D62" s="38">
        <f>(G58)</f>
        <v>0</v>
      </c>
    </row>
    <row r="64" spans="1:7" ht="15.75" x14ac:dyDescent="0.2">
      <c r="A64" s="46" t="s">
        <v>121</v>
      </c>
      <c r="B64" s="46"/>
      <c r="C64" s="46"/>
      <c r="D64" s="46"/>
      <c r="E64" s="46"/>
      <c r="F64" s="46"/>
      <c r="G64" s="46"/>
    </row>
    <row r="65" spans="1:7" x14ac:dyDescent="0.2">
      <c r="A65" s="14" t="s">
        <v>8</v>
      </c>
      <c r="B65" s="15" t="s">
        <v>9</v>
      </c>
      <c r="C65" s="15" t="s">
        <v>10</v>
      </c>
      <c r="D65" s="14" t="s">
        <v>11</v>
      </c>
      <c r="E65" s="14" t="s">
        <v>12</v>
      </c>
      <c r="F65" s="15" t="s">
        <v>13</v>
      </c>
      <c r="G65" s="14" t="s">
        <v>14</v>
      </c>
    </row>
    <row r="66" spans="1:7" ht="45" x14ac:dyDescent="0.2">
      <c r="A66" s="16">
        <v>1</v>
      </c>
      <c r="B66" s="17" t="s">
        <v>122</v>
      </c>
      <c r="C66" s="17" t="s">
        <v>123</v>
      </c>
      <c r="D66" s="44"/>
      <c r="E66" s="18">
        <v>34</v>
      </c>
      <c r="F66" s="17" t="s">
        <v>26</v>
      </c>
      <c r="G66" s="18">
        <f>(D66)*(E66)</f>
        <v>0</v>
      </c>
    </row>
    <row r="67" spans="1:7" ht="45" x14ac:dyDescent="0.2">
      <c r="A67" s="16">
        <v>2</v>
      </c>
      <c r="B67" s="17" t="s">
        <v>124</v>
      </c>
      <c r="C67" s="17" t="s">
        <v>125</v>
      </c>
      <c r="D67" s="44"/>
      <c r="E67" s="18">
        <v>25</v>
      </c>
      <c r="F67" s="17" t="s">
        <v>26</v>
      </c>
      <c r="G67" s="18">
        <f t="shared" ref="G67:G72" si="1">(D67)*(E67)</f>
        <v>0</v>
      </c>
    </row>
    <row r="68" spans="1:7" ht="45" x14ac:dyDescent="0.2">
      <c r="A68" s="16">
        <v>3</v>
      </c>
      <c r="B68" s="17" t="s">
        <v>126</v>
      </c>
      <c r="C68" s="17" t="s">
        <v>127</v>
      </c>
      <c r="D68" s="44"/>
      <c r="E68" s="18">
        <v>17</v>
      </c>
      <c r="F68" s="17" t="s">
        <v>26</v>
      </c>
      <c r="G68" s="18">
        <f t="shared" si="1"/>
        <v>0</v>
      </c>
    </row>
    <row r="69" spans="1:7" ht="33.75" x14ac:dyDescent="0.2">
      <c r="A69" s="16">
        <v>4</v>
      </c>
      <c r="B69" s="17" t="s">
        <v>128</v>
      </c>
      <c r="C69" s="17" t="s">
        <v>129</v>
      </c>
      <c r="D69" s="44"/>
      <c r="E69" s="18">
        <v>4</v>
      </c>
      <c r="F69" s="17" t="s">
        <v>26</v>
      </c>
      <c r="G69" s="18">
        <f t="shared" si="1"/>
        <v>0</v>
      </c>
    </row>
    <row r="70" spans="1:7" ht="45" x14ac:dyDescent="0.2">
      <c r="A70" s="16">
        <v>5</v>
      </c>
      <c r="B70" s="17" t="s">
        <v>130</v>
      </c>
      <c r="C70" s="17" t="s">
        <v>131</v>
      </c>
      <c r="D70" s="44"/>
      <c r="E70" s="18">
        <v>367</v>
      </c>
      <c r="F70" s="17" t="s">
        <v>26</v>
      </c>
      <c r="G70" s="18">
        <f t="shared" si="1"/>
        <v>0</v>
      </c>
    </row>
    <row r="71" spans="1:7" ht="45" x14ac:dyDescent="0.2">
      <c r="A71" s="16">
        <v>6</v>
      </c>
      <c r="B71" s="17" t="s">
        <v>132</v>
      </c>
      <c r="C71" s="17" t="s">
        <v>133</v>
      </c>
      <c r="D71" s="44"/>
      <c r="E71" s="18">
        <v>124</v>
      </c>
      <c r="F71" s="17" t="s">
        <v>26</v>
      </c>
      <c r="G71" s="18">
        <f t="shared" si="1"/>
        <v>0</v>
      </c>
    </row>
    <row r="72" spans="1:7" ht="33.75" x14ac:dyDescent="0.2">
      <c r="A72" s="16">
        <v>7</v>
      </c>
      <c r="B72" s="17" t="s">
        <v>134</v>
      </c>
      <c r="C72" s="17" t="s">
        <v>135</v>
      </c>
      <c r="D72" s="44"/>
      <c r="E72" s="18">
        <v>298</v>
      </c>
      <c r="F72" s="17" t="s">
        <v>17</v>
      </c>
      <c r="G72" s="18">
        <f t="shared" si="1"/>
        <v>0</v>
      </c>
    </row>
    <row r="73" spans="1:7" ht="45" x14ac:dyDescent="0.2">
      <c r="A73" s="16">
        <v>8</v>
      </c>
      <c r="B73" s="17" t="s">
        <v>136</v>
      </c>
      <c r="C73" s="17" t="s">
        <v>137</v>
      </c>
      <c r="D73" s="44"/>
      <c r="E73" s="18">
        <v>239</v>
      </c>
      <c r="F73" s="17" t="s">
        <v>17</v>
      </c>
      <c r="G73" s="18">
        <f>(D73)*(E73)</f>
        <v>0</v>
      </c>
    </row>
    <row r="74" spans="1:7" x14ac:dyDescent="0.2">
      <c r="F74" s="2" t="s">
        <v>328</v>
      </c>
      <c r="G74" s="36">
        <f>SUM(G66:G73)</f>
        <v>0</v>
      </c>
    </row>
    <row r="75" spans="1:7" ht="12" thickBot="1" x14ac:dyDescent="0.25">
      <c r="A75" s="19" t="s">
        <v>120</v>
      </c>
    </row>
    <row r="76" spans="1:7" ht="12.75" thickTop="1" x14ac:dyDescent="0.2">
      <c r="A76" s="20"/>
      <c r="B76" s="20"/>
      <c r="C76" s="20"/>
      <c r="D76" s="20"/>
      <c r="E76" s="20"/>
      <c r="F76" s="20"/>
      <c r="G76" s="21">
        <f>(G74)</f>
        <v>0</v>
      </c>
    </row>
    <row r="78" spans="1:7" ht="12" x14ac:dyDescent="0.2">
      <c r="C78" s="37" t="s">
        <v>329</v>
      </c>
      <c r="D78" s="38">
        <f>(G74)</f>
        <v>0</v>
      </c>
    </row>
    <row r="80" spans="1:7" ht="15.75" x14ac:dyDescent="0.2">
      <c r="A80" s="46" t="s">
        <v>138</v>
      </c>
      <c r="B80" s="46"/>
      <c r="C80" s="46"/>
      <c r="D80" s="46"/>
      <c r="E80" s="46"/>
      <c r="F80" s="46"/>
      <c r="G80" s="46"/>
    </row>
    <row r="81" spans="1:7" x14ac:dyDescent="0.2">
      <c r="A81" s="14" t="s">
        <v>8</v>
      </c>
      <c r="B81" s="15" t="s">
        <v>9</v>
      </c>
      <c r="C81" s="15" t="s">
        <v>10</v>
      </c>
      <c r="D81" s="14" t="s">
        <v>11</v>
      </c>
      <c r="E81" s="14" t="s">
        <v>12</v>
      </c>
      <c r="F81" s="15" t="s">
        <v>13</v>
      </c>
      <c r="G81" s="14" t="s">
        <v>14</v>
      </c>
    </row>
    <row r="82" spans="1:7" ht="56.25" x14ac:dyDescent="0.2">
      <c r="A82" s="16">
        <v>1</v>
      </c>
      <c r="B82" s="17" t="s">
        <v>139</v>
      </c>
      <c r="C82" s="17" t="s">
        <v>140</v>
      </c>
      <c r="D82" s="44"/>
      <c r="E82" s="18">
        <v>1</v>
      </c>
      <c r="F82" s="17" t="s">
        <v>141</v>
      </c>
      <c r="G82" s="18">
        <f>(D82)*(E82)</f>
        <v>0</v>
      </c>
    </row>
    <row r="83" spans="1:7" x14ac:dyDescent="0.2">
      <c r="F83" s="2" t="s">
        <v>328</v>
      </c>
      <c r="G83" s="36">
        <f>SUM(G82)</f>
        <v>0</v>
      </c>
    </row>
    <row r="84" spans="1:7" ht="12" thickBot="1" x14ac:dyDescent="0.25">
      <c r="A84" s="19" t="s">
        <v>120</v>
      </c>
    </row>
    <row r="85" spans="1:7" ht="12.75" thickTop="1" x14ac:dyDescent="0.2">
      <c r="A85" s="20"/>
      <c r="B85" s="20"/>
      <c r="C85" s="20"/>
      <c r="D85" s="20"/>
      <c r="E85" s="20"/>
      <c r="F85" s="20"/>
      <c r="G85" s="21">
        <f>(G83)</f>
        <v>0</v>
      </c>
    </row>
    <row r="87" spans="1:7" ht="12" x14ac:dyDescent="0.2">
      <c r="C87" s="37" t="s">
        <v>329</v>
      </c>
      <c r="D87" s="38">
        <f>(G83)</f>
        <v>0</v>
      </c>
    </row>
    <row r="89" spans="1:7" ht="15.75" x14ac:dyDescent="0.2">
      <c r="A89" s="46" t="s">
        <v>142</v>
      </c>
      <c r="B89" s="46"/>
      <c r="C89" s="46"/>
      <c r="D89" s="46"/>
      <c r="E89" s="46"/>
      <c r="F89" s="46"/>
      <c r="G89" s="46"/>
    </row>
    <row r="90" spans="1:7" x14ac:dyDescent="0.2">
      <c r="A90" s="14" t="s">
        <v>8</v>
      </c>
      <c r="B90" s="15" t="s">
        <v>9</v>
      </c>
      <c r="C90" s="15" t="s">
        <v>10</v>
      </c>
      <c r="D90" s="14" t="s">
        <v>11</v>
      </c>
      <c r="E90" s="14" t="s">
        <v>12</v>
      </c>
      <c r="F90" s="15" t="s">
        <v>13</v>
      </c>
      <c r="G90" s="14" t="s">
        <v>14</v>
      </c>
    </row>
    <row r="91" spans="1:7" x14ac:dyDescent="0.2">
      <c r="A91" s="16">
        <v>1</v>
      </c>
      <c r="B91" s="17" t="s">
        <v>143</v>
      </c>
      <c r="C91" s="17" t="s">
        <v>144</v>
      </c>
      <c r="D91" s="44"/>
      <c r="E91" s="18">
        <v>288</v>
      </c>
      <c r="F91" s="17" t="s">
        <v>17</v>
      </c>
      <c r="G91" s="18">
        <f>(D91)*(E91)</f>
        <v>0</v>
      </c>
    </row>
    <row r="92" spans="1:7" x14ac:dyDescent="0.2">
      <c r="A92" s="16">
        <v>2</v>
      </c>
      <c r="B92" s="17" t="s">
        <v>145</v>
      </c>
      <c r="C92" s="17" t="s">
        <v>146</v>
      </c>
      <c r="D92" s="44"/>
      <c r="E92" s="18">
        <v>792</v>
      </c>
      <c r="F92" s="17" t="s">
        <v>17</v>
      </c>
      <c r="G92" s="18">
        <f t="shared" ref="G92:G155" si="2">(D92)*(E92)</f>
        <v>0</v>
      </c>
    </row>
    <row r="93" spans="1:7" x14ac:dyDescent="0.2">
      <c r="A93" s="16">
        <v>3</v>
      </c>
      <c r="B93" s="17" t="s">
        <v>147</v>
      </c>
      <c r="C93" s="17" t="s">
        <v>148</v>
      </c>
      <c r="D93" s="44"/>
      <c r="E93" s="18">
        <v>3225</v>
      </c>
      <c r="F93" s="17" t="s">
        <v>17</v>
      </c>
      <c r="G93" s="18">
        <f t="shared" si="2"/>
        <v>0</v>
      </c>
    </row>
    <row r="94" spans="1:7" x14ac:dyDescent="0.2">
      <c r="A94" s="16">
        <v>4</v>
      </c>
      <c r="B94" s="17" t="s">
        <v>149</v>
      </c>
      <c r="C94" s="17" t="s">
        <v>150</v>
      </c>
      <c r="D94" s="44"/>
      <c r="E94" s="18">
        <v>9</v>
      </c>
      <c r="F94" s="17" t="s">
        <v>17</v>
      </c>
      <c r="G94" s="18">
        <f t="shared" si="2"/>
        <v>0</v>
      </c>
    </row>
    <row r="95" spans="1:7" x14ac:dyDescent="0.2">
      <c r="A95" s="16">
        <v>5</v>
      </c>
      <c r="B95" s="17" t="s">
        <v>151</v>
      </c>
      <c r="C95" s="17" t="s">
        <v>152</v>
      </c>
      <c r="D95" s="44"/>
      <c r="E95" s="18">
        <v>616</v>
      </c>
      <c r="F95" s="17" t="s">
        <v>17</v>
      </c>
      <c r="G95" s="18">
        <f t="shared" si="2"/>
        <v>0</v>
      </c>
    </row>
    <row r="96" spans="1:7" x14ac:dyDescent="0.2">
      <c r="A96" s="16">
        <v>6</v>
      </c>
      <c r="B96" s="17" t="s">
        <v>153</v>
      </c>
      <c r="C96" s="17" t="s">
        <v>154</v>
      </c>
      <c r="D96" s="44"/>
      <c r="E96" s="18">
        <v>5</v>
      </c>
      <c r="F96" s="17" t="s">
        <v>17</v>
      </c>
      <c r="G96" s="18">
        <f t="shared" si="2"/>
        <v>0</v>
      </c>
    </row>
    <row r="97" spans="1:7" x14ac:dyDescent="0.2">
      <c r="A97" s="16">
        <v>7</v>
      </c>
      <c r="B97" s="17" t="s">
        <v>155</v>
      </c>
      <c r="C97" s="17" t="s">
        <v>156</v>
      </c>
      <c r="D97" s="44"/>
      <c r="E97" s="18">
        <v>252</v>
      </c>
      <c r="F97" s="17" t="s">
        <v>17</v>
      </c>
      <c r="G97" s="18">
        <f t="shared" si="2"/>
        <v>0</v>
      </c>
    </row>
    <row r="98" spans="1:7" x14ac:dyDescent="0.2">
      <c r="A98" s="16">
        <v>8</v>
      </c>
      <c r="B98" s="17" t="s">
        <v>157</v>
      </c>
      <c r="C98" s="17" t="s">
        <v>158</v>
      </c>
      <c r="D98" s="44"/>
      <c r="E98" s="18">
        <v>48</v>
      </c>
      <c r="F98" s="17" t="s">
        <v>17</v>
      </c>
      <c r="G98" s="18">
        <f t="shared" si="2"/>
        <v>0</v>
      </c>
    </row>
    <row r="99" spans="1:7" x14ac:dyDescent="0.2">
      <c r="A99" s="16">
        <v>9</v>
      </c>
      <c r="B99" s="17" t="s">
        <v>159</v>
      </c>
      <c r="C99" s="17" t="s">
        <v>160</v>
      </c>
      <c r="D99" s="44"/>
      <c r="E99" s="18">
        <v>26</v>
      </c>
      <c r="F99" s="17" t="s">
        <v>17</v>
      </c>
      <c r="G99" s="18">
        <f t="shared" si="2"/>
        <v>0</v>
      </c>
    </row>
    <row r="100" spans="1:7" x14ac:dyDescent="0.2">
      <c r="A100" s="16">
        <v>10</v>
      </c>
      <c r="B100" s="17" t="s">
        <v>161</v>
      </c>
      <c r="C100" s="17" t="s">
        <v>162</v>
      </c>
      <c r="D100" s="44"/>
      <c r="E100" s="18">
        <v>133</v>
      </c>
      <c r="F100" s="17" t="s">
        <v>17</v>
      </c>
      <c r="G100" s="18">
        <f t="shared" si="2"/>
        <v>0</v>
      </c>
    </row>
    <row r="101" spans="1:7" x14ac:dyDescent="0.2">
      <c r="A101" s="16">
        <v>11</v>
      </c>
      <c r="B101" s="17" t="s">
        <v>163</v>
      </c>
      <c r="C101" s="17" t="s">
        <v>164</v>
      </c>
      <c r="D101" s="44"/>
      <c r="E101" s="18">
        <v>2</v>
      </c>
      <c r="F101" s="17" t="s">
        <v>17</v>
      </c>
      <c r="G101" s="18">
        <f t="shared" si="2"/>
        <v>0</v>
      </c>
    </row>
    <row r="102" spans="1:7" ht="22.5" x14ac:dyDescent="0.2">
      <c r="A102" s="16">
        <v>12</v>
      </c>
      <c r="B102" s="17" t="s">
        <v>165</v>
      </c>
      <c r="C102" s="17" t="s">
        <v>166</v>
      </c>
      <c r="D102" s="44"/>
      <c r="E102" s="18">
        <v>284</v>
      </c>
      <c r="F102" s="17" t="s">
        <v>17</v>
      </c>
      <c r="G102" s="18">
        <f t="shared" si="2"/>
        <v>0</v>
      </c>
    </row>
    <row r="103" spans="1:7" ht="22.5" x14ac:dyDescent="0.2">
      <c r="A103" s="16">
        <v>13</v>
      </c>
      <c r="B103" s="17" t="s">
        <v>167</v>
      </c>
      <c r="C103" s="17" t="s">
        <v>168</v>
      </c>
      <c r="D103" s="44"/>
      <c r="E103" s="18">
        <v>9</v>
      </c>
      <c r="F103" s="17" t="s">
        <v>17</v>
      </c>
      <c r="G103" s="18">
        <f t="shared" si="2"/>
        <v>0</v>
      </c>
    </row>
    <row r="104" spans="1:7" ht="22.5" x14ac:dyDescent="0.2">
      <c r="A104" s="16">
        <v>14</v>
      </c>
      <c r="B104" s="17" t="s">
        <v>169</v>
      </c>
      <c r="C104" s="17" t="s">
        <v>170</v>
      </c>
      <c r="D104" s="44"/>
      <c r="E104" s="18">
        <v>32</v>
      </c>
      <c r="F104" s="17" t="s">
        <v>17</v>
      </c>
      <c r="G104" s="18">
        <f t="shared" si="2"/>
        <v>0</v>
      </c>
    </row>
    <row r="105" spans="1:7" ht="56.25" x14ac:dyDescent="0.2">
      <c r="A105" s="16">
        <v>15</v>
      </c>
      <c r="B105" s="17" t="s">
        <v>171</v>
      </c>
      <c r="C105" s="17" t="s">
        <v>172</v>
      </c>
      <c r="D105" s="44"/>
      <c r="E105" s="18">
        <v>203</v>
      </c>
      <c r="F105" s="17" t="s">
        <v>26</v>
      </c>
      <c r="G105" s="18">
        <f t="shared" si="2"/>
        <v>0</v>
      </c>
    </row>
    <row r="106" spans="1:7" ht="45" x14ac:dyDescent="0.2">
      <c r="A106" s="16">
        <v>16</v>
      </c>
      <c r="B106" s="17" t="s">
        <v>173</v>
      </c>
      <c r="C106" s="17" t="s">
        <v>174</v>
      </c>
      <c r="D106" s="44"/>
      <c r="E106" s="18">
        <v>164</v>
      </c>
      <c r="F106" s="17" t="s">
        <v>26</v>
      </c>
      <c r="G106" s="18">
        <f t="shared" si="2"/>
        <v>0</v>
      </c>
    </row>
    <row r="107" spans="1:7" ht="45" x14ac:dyDescent="0.2">
      <c r="A107" s="16">
        <v>17</v>
      </c>
      <c r="B107" s="17" t="s">
        <v>175</v>
      </c>
      <c r="C107" s="17" t="s">
        <v>176</v>
      </c>
      <c r="D107" s="44"/>
      <c r="E107" s="18">
        <v>124</v>
      </c>
      <c r="F107" s="17" t="s">
        <v>26</v>
      </c>
      <c r="G107" s="18">
        <f t="shared" si="2"/>
        <v>0</v>
      </c>
    </row>
    <row r="108" spans="1:7" ht="22.5" x14ac:dyDescent="0.2">
      <c r="A108" s="16">
        <v>18</v>
      </c>
      <c r="B108" s="17" t="s">
        <v>177</v>
      </c>
      <c r="C108" s="17" t="s">
        <v>178</v>
      </c>
      <c r="D108" s="44"/>
      <c r="E108" s="18">
        <v>44</v>
      </c>
      <c r="F108" s="17" t="s">
        <v>26</v>
      </c>
      <c r="G108" s="18">
        <f t="shared" si="2"/>
        <v>0</v>
      </c>
    </row>
    <row r="109" spans="1:7" ht="22.5" x14ac:dyDescent="0.2">
      <c r="A109" s="16">
        <v>19</v>
      </c>
      <c r="B109" s="17" t="s">
        <v>179</v>
      </c>
      <c r="C109" s="17" t="s">
        <v>180</v>
      </c>
      <c r="D109" s="44"/>
      <c r="E109" s="18">
        <v>8</v>
      </c>
      <c r="F109" s="17" t="s">
        <v>17</v>
      </c>
      <c r="G109" s="18">
        <f t="shared" si="2"/>
        <v>0</v>
      </c>
    </row>
    <row r="110" spans="1:7" ht="22.5" x14ac:dyDescent="0.2">
      <c r="A110" s="16">
        <v>20</v>
      </c>
      <c r="B110" s="17" t="s">
        <v>181</v>
      </c>
      <c r="C110" s="17" t="s">
        <v>182</v>
      </c>
      <c r="D110" s="44"/>
      <c r="E110" s="18">
        <v>12</v>
      </c>
      <c r="F110" s="17" t="s">
        <v>17</v>
      </c>
      <c r="G110" s="18">
        <f t="shared" si="2"/>
        <v>0</v>
      </c>
    </row>
    <row r="111" spans="1:7" ht="22.5" x14ac:dyDescent="0.2">
      <c r="A111" s="16">
        <v>21</v>
      </c>
      <c r="B111" s="17" t="s">
        <v>183</v>
      </c>
      <c r="C111" s="17" t="s">
        <v>184</v>
      </c>
      <c r="D111" s="44"/>
      <c r="E111" s="18">
        <v>17</v>
      </c>
      <c r="F111" s="17" t="s">
        <v>26</v>
      </c>
      <c r="G111" s="18">
        <f t="shared" si="2"/>
        <v>0</v>
      </c>
    </row>
    <row r="112" spans="1:7" ht="22.5" x14ac:dyDescent="0.2">
      <c r="A112" s="16">
        <v>22</v>
      </c>
      <c r="B112" s="17" t="s">
        <v>185</v>
      </c>
      <c r="C112" s="17" t="s">
        <v>186</v>
      </c>
      <c r="D112" s="44"/>
      <c r="E112" s="18">
        <v>2</v>
      </c>
      <c r="F112" s="17" t="s">
        <v>26</v>
      </c>
      <c r="G112" s="18">
        <f t="shared" si="2"/>
        <v>0</v>
      </c>
    </row>
    <row r="113" spans="1:7" ht="22.5" x14ac:dyDescent="0.2">
      <c r="A113" s="16">
        <v>23</v>
      </c>
      <c r="B113" s="17" t="s">
        <v>187</v>
      </c>
      <c r="C113" s="17" t="s">
        <v>188</v>
      </c>
      <c r="D113" s="44"/>
      <c r="E113" s="18">
        <v>4</v>
      </c>
      <c r="F113" s="17" t="s">
        <v>26</v>
      </c>
      <c r="G113" s="18">
        <f t="shared" si="2"/>
        <v>0</v>
      </c>
    </row>
    <row r="114" spans="1:7" ht="22.5" x14ac:dyDescent="0.2">
      <c r="A114" s="16">
        <v>24</v>
      </c>
      <c r="B114" s="17" t="s">
        <v>189</v>
      </c>
      <c r="C114" s="17" t="s">
        <v>190</v>
      </c>
      <c r="D114" s="44"/>
      <c r="E114" s="18">
        <v>10</v>
      </c>
      <c r="F114" s="17" t="s">
        <v>26</v>
      </c>
      <c r="G114" s="18">
        <f t="shared" si="2"/>
        <v>0</v>
      </c>
    </row>
    <row r="115" spans="1:7" ht="22.5" x14ac:dyDescent="0.2">
      <c r="A115" s="16">
        <v>25</v>
      </c>
      <c r="B115" s="17" t="s">
        <v>191</v>
      </c>
      <c r="C115" s="17" t="s">
        <v>192</v>
      </c>
      <c r="D115" s="44"/>
      <c r="E115" s="18">
        <v>21</v>
      </c>
      <c r="F115" s="17" t="s">
        <v>26</v>
      </c>
      <c r="G115" s="18">
        <f t="shared" si="2"/>
        <v>0</v>
      </c>
    </row>
    <row r="116" spans="1:7" ht="22.5" x14ac:dyDescent="0.2">
      <c r="A116" s="16">
        <v>26</v>
      </c>
      <c r="B116" s="17" t="s">
        <v>193</v>
      </c>
      <c r="C116" s="17" t="s">
        <v>194</v>
      </c>
      <c r="D116" s="44"/>
      <c r="E116" s="18">
        <v>2</v>
      </c>
      <c r="F116" s="17" t="s">
        <v>26</v>
      </c>
      <c r="G116" s="18">
        <f t="shared" si="2"/>
        <v>0</v>
      </c>
    </row>
    <row r="117" spans="1:7" ht="22.5" x14ac:dyDescent="0.2">
      <c r="A117" s="16">
        <v>27</v>
      </c>
      <c r="B117" s="17" t="s">
        <v>195</v>
      </c>
      <c r="C117" s="17" t="s">
        <v>196</v>
      </c>
      <c r="D117" s="44"/>
      <c r="E117" s="18">
        <v>10</v>
      </c>
      <c r="F117" s="17" t="s">
        <v>26</v>
      </c>
      <c r="G117" s="18">
        <f t="shared" si="2"/>
        <v>0</v>
      </c>
    </row>
    <row r="118" spans="1:7" ht="33.75" x14ac:dyDescent="0.2">
      <c r="A118" s="16">
        <v>28</v>
      </c>
      <c r="B118" s="17" t="s">
        <v>197</v>
      </c>
      <c r="C118" s="17" t="s">
        <v>198</v>
      </c>
      <c r="D118" s="44"/>
      <c r="E118" s="18">
        <v>10</v>
      </c>
      <c r="F118" s="17" t="s">
        <v>26</v>
      </c>
      <c r="G118" s="18">
        <f t="shared" si="2"/>
        <v>0</v>
      </c>
    </row>
    <row r="119" spans="1:7" ht="22.5" x14ac:dyDescent="0.2">
      <c r="A119" s="16">
        <v>29</v>
      </c>
      <c r="B119" s="17" t="s">
        <v>199</v>
      </c>
      <c r="C119" s="17" t="s">
        <v>200</v>
      </c>
      <c r="D119" s="44"/>
      <c r="E119" s="18">
        <v>2</v>
      </c>
      <c r="F119" s="17" t="s">
        <v>26</v>
      </c>
      <c r="G119" s="18">
        <f t="shared" si="2"/>
        <v>0</v>
      </c>
    </row>
    <row r="120" spans="1:7" ht="33.75" x14ac:dyDescent="0.2">
      <c r="A120" s="16">
        <v>30</v>
      </c>
      <c r="B120" s="17" t="s">
        <v>201</v>
      </c>
      <c r="C120" s="17" t="s">
        <v>202</v>
      </c>
      <c r="D120" s="44"/>
      <c r="E120" s="18">
        <v>1</v>
      </c>
      <c r="F120" s="17" t="s">
        <v>26</v>
      </c>
      <c r="G120" s="18">
        <f t="shared" si="2"/>
        <v>0</v>
      </c>
    </row>
    <row r="121" spans="1:7" ht="56.25" x14ac:dyDescent="0.2">
      <c r="A121" s="16">
        <v>31</v>
      </c>
      <c r="B121" s="17" t="s">
        <v>203</v>
      </c>
      <c r="C121" s="17" t="s">
        <v>204</v>
      </c>
      <c r="D121" s="44"/>
      <c r="E121" s="18">
        <v>112</v>
      </c>
      <c r="F121" s="17" t="s">
        <v>26</v>
      </c>
      <c r="G121" s="18">
        <f t="shared" si="2"/>
        <v>0</v>
      </c>
    </row>
    <row r="122" spans="1:7" ht="78.75" x14ac:dyDescent="0.2">
      <c r="A122" s="16">
        <v>32</v>
      </c>
      <c r="B122" s="17" t="s">
        <v>205</v>
      </c>
      <c r="C122" s="17" t="s">
        <v>206</v>
      </c>
      <c r="D122" s="44"/>
      <c r="E122" s="18">
        <v>21</v>
      </c>
      <c r="F122" s="17" t="s">
        <v>26</v>
      </c>
      <c r="G122" s="18">
        <f t="shared" si="2"/>
        <v>0</v>
      </c>
    </row>
    <row r="123" spans="1:7" ht="22.5" x14ac:dyDescent="0.2">
      <c r="A123" s="16">
        <v>33</v>
      </c>
      <c r="B123" s="17" t="s">
        <v>207</v>
      </c>
      <c r="C123" s="17" t="s">
        <v>208</v>
      </c>
      <c r="D123" s="44"/>
      <c r="E123" s="18">
        <v>15</v>
      </c>
      <c r="F123" s="17" t="s">
        <v>26</v>
      </c>
      <c r="G123" s="18">
        <f t="shared" si="2"/>
        <v>0</v>
      </c>
    </row>
    <row r="124" spans="1:7" ht="22.5" x14ac:dyDescent="0.2">
      <c r="A124" s="16">
        <v>34</v>
      </c>
      <c r="B124" s="17" t="s">
        <v>209</v>
      </c>
      <c r="C124" s="17" t="s">
        <v>210</v>
      </c>
      <c r="D124" s="44"/>
      <c r="E124" s="18">
        <v>53</v>
      </c>
      <c r="F124" s="17" t="s">
        <v>26</v>
      </c>
      <c r="G124" s="18">
        <f t="shared" si="2"/>
        <v>0</v>
      </c>
    </row>
    <row r="125" spans="1:7" ht="22.5" x14ac:dyDescent="0.2">
      <c r="A125" s="16">
        <v>35</v>
      </c>
      <c r="B125" s="17" t="s">
        <v>211</v>
      </c>
      <c r="C125" s="17" t="s">
        <v>212</v>
      </c>
      <c r="D125" s="44"/>
      <c r="E125" s="18">
        <v>23</v>
      </c>
      <c r="F125" s="17" t="s">
        <v>26</v>
      </c>
      <c r="G125" s="18">
        <f t="shared" si="2"/>
        <v>0</v>
      </c>
    </row>
    <row r="126" spans="1:7" ht="22.5" x14ac:dyDescent="0.2">
      <c r="A126" s="16">
        <v>36</v>
      </c>
      <c r="B126" s="17" t="s">
        <v>213</v>
      </c>
      <c r="C126" s="17" t="s">
        <v>214</v>
      </c>
      <c r="D126" s="44"/>
      <c r="E126" s="18">
        <v>10</v>
      </c>
      <c r="F126" s="17" t="s">
        <v>26</v>
      </c>
      <c r="G126" s="18">
        <f t="shared" si="2"/>
        <v>0</v>
      </c>
    </row>
    <row r="127" spans="1:7" ht="22.5" x14ac:dyDescent="0.2">
      <c r="A127" s="16">
        <v>37</v>
      </c>
      <c r="B127" s="17" t="s">
        <v>215</v>
      </c>
      <c r="C127" s="17" t="s">
        <v>216</v>
      </c>
      <c r="D127" s="44"/>
      <c r="E127" s="18">
        <v>6</v>
      </c>
      <c r="F127" s="17" t="s">
        <v>26</v>
      </c>
      <c r="G127" s="18">
        <f t="shared" si="2"/>
        <v>0</v>
      </c>
    </row>
    <row r="128" spans="1:7" ht="22.5" x14ac:dyDescent="0.2">
      <c r="A128" s="16">
        <v>38</v>
      </c>
      <c r="B128" s="17" t="s">
        <v>217</v>
      </c>
      <c r="C128" s="17" t="s">
        <v>218</v>
      </c>
      <c r="D128" s="44"/>
      <c r="E128" s="18">
        <v>10</v>
      </c>
      <c r="F128" s="17" t="s">
        <v>26</v>
      </c>
      <c r="G128" s="18">
        <f t="shared" si="2"/>
        <v>0</v>
      </c>
    </row>
    <row r="129" spans="1:7" ht="33.75" x14ac:dyDescent="0.2">
      <c r="A129" s="16">
        <v>39</v>
      </c>
      <c r="B129" s="17" t="s">
        <v>219</v>
      </c>
      <c r="C129" s="17" t="s">
        <v>220</v>
      </c>
      <c r="D129" s="44"/>
      <c r="E129" s="18">
        <v>306</v>
      </c>
      <c r="F129" s="17" t="s">
        <v>17</v>
      </c>
      <c r="G129" s="18">
        <f t="shared" si="2"/>
        <v>0</v>
      </c>
    </row>
    <row r="130" spans="1:7" ht="33.75" x14ac:dyDescent="0.2">
      <c r="A130" s="16">
        <v>40</v>
      </c>
      <c r="B130" s="17" t="s">
        <v>221</v>
      </c>
      <c r="C130" s="17" t="s">
        <v>222</v>
      </c>
      <c r="D130" s="44"/>
      <c r="E130" s="18">
        <v>132</v>
      </c>
      <c r="F130" s="17" t="s">
        <v>17</v>
      </c>
      <c r="G130" s="18">
        <f t="shared" si="2"/>
        <v>0</v>
      </c>
    </row>
    <row r="131" spans="1:7" ht="22.5" x14ac:dyDescent="0.2">
      <c r="A131" s="16">
        <v>41</v>
      </c>
      <c r="B131" s="17" t="s">
        <v>223</v>
      </c>
      <c r="C131" s="17" t="s">
        <v>224</v>
      </c>
      <c r="D131" s="44"/>
      <c r="E131" s="18">
        <v>85</v>
      </c>
      <c r="F131" s="17" t="s">
        <v>17</v>
      </c>
      <c r="G131" s="18">
        <f t="shared" si="2"/>
        <v>0</v>
      </c>
    </row>
    <row r="132" spans="1:7" ht="22.5" x14ac:dyDescent="0.2">
      <c r="A132" s="16">
        <v>42</v>
      </c>
      <c r="B132" s="17" t="s">
        <v>225</v>
      </c>
      <c r="C132" s="17" t="s">
        <v>226</v>
      </c>
      <c r="D132" s="44"/>
      <c r="E132" s="18">
        <v>36</v>
      </c>
      <c r="F132" s="17" t="s">
        <v>17</v>
      </c>
      <c r="G132" s="18">
        <f t="shared" si="2"/>
        <v>0</v>
      </c>
    </row>
    <row r="133" spans="1:7" ht="33.75" x14ac:dyDescent="0.2">
      <c r="A133" s="16">
        <v>43</v>
      </c>
      <c r="B133" s="17" t="s">
        <v>227</v>
      </c>
      <c r="C133" s="17" t="s">
        <v>228</v>
      </c>
      <c r="D133" s="44"/>
      <c r="E133" s="18">
        <v>84</v>
      </c>
      <c r="F133" s="17" t="s">
        <v>17</v>
      </c>
      <c r="G133" s="18">
        <f t="shared" si="2"/>
        <v>0</v>
      </c>
    </row>
    <row r="134" spans="1:7" ht="45" x14ac:dyDescent="0.2">
      <c r="A134" s="16">
        <v>44</v>
      </c>
      <c r="B134" s="17" t="s">
        <v>229</v>
      </c>
      <c r="C134" s="17" t="s">
        <v>230</v>
      </c>
      <c r="D134" s="44"/>
      <c r="E134" s="18">
        <v>122</v>
      </c>
      <c r="F134" s="17" t="s">
        <v>17</v>
      </c>
      <c r="G134" s="18">
        <f t="shared" si="2"/>
        <v>0</v>
      </c>
    </row>
    <row r="135" spans="1:7" ht="56.25" x14ac:dyDescent="0.2">
      <c r="A135" s="16">
        <v>45</v>
      </c>
      <c r="B135" s="17" t="s">
        <v>231</v>
      </c>
      <c r="C135" s="17" t="s">
        <v>232</v>
      </c>
      <c r="D135" s="44"/>
      <c r="E135" s="18">
        <v>1</v>
      </c>
      <c r="F135" s="17" t="s">
        <v>26</v>
      </c>
      <c r="G135" s="18">
        <f t="shared" si="2"/>
        <v>0</v>
      </c>
    </row>
    <row r="136" spans="1:7" ht="22.5" x14ac:dyDescent="0.2">
      <c r="A136" s="16">
        <v>46</v>
      </c>
      <c r="B136" s="17" t="s">
        <v>233</v>
      </c>
      <c r="C136" s="17" t="s">
        <v>234</v>
      </c>
      <c r="D136" s="44"/>
      <c r="E136" s="18">
        <v>1</v>
      </c>
      <c r="F136" s="17" t="s">
        <v>26</v>
      </c>
      <c r="G136" s="18">
        <f t="shared" si="2"/>
        <v>0</v>
      </c>
    </row>
    <row r="137" spans="1:7" x14ac:dyDescent="0.2">
      <c r="A137" s="16">
        <v>47</v>
      </c>
      <c r="B137" s="17" t="s">
        <v>235</v>
      </c>
      <c r="C137" s="17" t="s">
        <v>236</v>
      </c>
      <c r="D137" s="44"/>
      <c r="E137" s="18">
        <v>9</v>
      </c>
      <c r="F137" s="17" t="s">
        <v>17</v>
      </c>
      <c r="G137" s="18">
        <f t="shared" si="2"/>
        <v>0</v>
      </c>
    </row>
    <row r="138" spans="1:7" x14ac:dyDescent="0.2">
      <c r="A138" s="16">
        <v>48</v>
      </c>
      <c r="B138" s="17" t="s">
        <v>237</v>
      </c>
      <c r="C138" s="17" t="s">
        <v>238</v>
      </c>
      <c r="D138" s="44"/>
      <c r="E138" s="18">
        <v>135</v>
      </c>
      <c r="F138" s="17" t="s">
        <v>17</v>
      </c>
      <c r="G138" s="18">
        <f t="shared" si="2"/>
        <v>0</v>
      </c>
    </row>
    <row r="139" spans="1:7" x14ac:dyDescent="0.2">
      <c r="A139" s="16">
        <v>49</v>
      </c>
      <c r="B139" s="17" t="s">
        <v>239</v>
      </c>
      <c r="C139" s="17" t="s">
        <v>240</v>
      </c>
      <c r="D139" s="44"/>
      <c r="E139" s="18">
        <v>9</v>
      </c>
      <c r="F139" s="17" t="s">
        <v>17</v>
      </c>
      <c r="G139" s="18">
        <f t="shared" si="2"/>
        <v>0</v>
      </c>
    </row>
    <row r="140" spans="1:7" ht="22.5" x14ac:dyDescent="0.2">
      <c r="A140" s="16">
        <v>50</v>
      </c>
      <c r="B140" s="17" t="s">
        <v>241</v>
      </c>
      <c r="C140" s="17" t="s">
        <v>242</v>
      </c>
      <c r="D140" s="44"/>
      <c r="E140" s="18">
        <v>5</v>
      </c>
      <c r="F140" s="17" t="s">
        <v>26</v>
      </c>
      <c r="G140" s="18">
        <f t="shared" si="2"/>
        <v>0</v>
      </c>
    </row>
    <row r="141" spans="1:7" ht="22.5" x14ac:dyDescent="0.2">
      <c r="A141" s="16">
        <v>51</v>
      </c>
      <c r="B141" s="17" t="s">
        <v>243</v>
      </c>
      <c r="C141" s="17" t="s">
        <v>244</v>
      </c>
      <c r="D141" s="44"/>
      <c r="E141" s="18">
        <v>2</v>
      </c>
      <c r="F141" s="17" t="s">
        <v>26</v>
      </c>
      <c r="G141" s="18">
        <f t="shared" si="2"/>
        <v>0</v>
      </c>
    </row>
    <row r="142" spans="1:7" ht="45" x14ac:dyDescent="0.2">
      <c r="A142" s="16">
        <v>52</v>
      </c>
      <c r="B142" s="17" t="s">
        <v>245</v>
      </c>
      <c r="C142" s="17" t="s">
        <v>246</v>
      </c>
      <c r="D142" s="44"/>
      <c r="E142" s="18">
        <v>3</v>
      </c>
      <c r="F142" s="17" t="s">
        <v>26</v>
      </c>
      <c r="G142" s="18">
        <f t="shared" si="2"/>
        <v>0</v>
      </c>
    </row>
    <row r="143" spans="1:7" ht="33.75" x14ac:dyDescent="0.2">
      <c r="A143" s="16">
        <v>53</v>
      </c>
      <c r="B143" s="17" t="s">
        <v>247</v>
      </c>
      <c r="C143" s="17" t="s">
        <v>248</v>
      </c>
      <c r="D143" s="44"/>
      <c r="E143" s="18">
        <v>3</v>
      </c>
      <c r="F143" s="17" t="s">
        <v>26</v>
      </c>
      <c r="G143" s="18">
        <f t="shared" si="2"/>
        <v>0</v>
      </c>
    </row>
    <row r="144" spans="1:7" ht="67.5" x14ac:dyDescent="0.2">
      <c r="A144" s="16">
        <v>54</v>
      </c>
      <c r="B144" s="17" t="s">
        <v>249</v>
      </c>
      <c r="C144" s="17" t="s">
        <v>250</v>
      </c>
      <c r="D144" s="44"/>
      <c r="E144" s="18">
        <v>3</v>
      </c>
      <c r="F144" s="17" t="s">
        <v>26</v>
      </c>
      <c r="G144" s="18">
        <f t="shared" si="2"/>
        <v>0</v>
      </c>
    </row>
    <row r="145" spans="1:7" ht="67.5" x14ac:dyDescent="0.2">
      <c r="A145" s="16">
        <v>55</v>
      </c>
      <c r="B145" s="17" t="s">
        <v>251</v>
      </c>
      <c r="C145" s="17" t="s">
        <v>252</v>
      </c>
      <c r="D145" s="44"/>
      <c r="E145" s="18">
        <v>10</v>
      </c>
      <c r="F145" s="17" t="s">
        <v>26</v>
      </c>
      <c r="G145" s="18">
        <f t="shared" si="2"/>
        <v>0</v>
      </c>
    </row>
    <row r="146" spans="1:7" ht="78.75" x14ac:dyDescent="0.2">
      <c r="A146" s="16">
        <v>56</v>
      </c>
      <c r="B146" s="17" t="s">
        <v>253</v>
      </c>
      <c r="C146" s="17" t="s">
        <v>254</v>
      </c>
      <c r="D146" s="44"/>
      <c r="E146" s="18">
        <v>14</v>
      </c>
      <c r="F146" s="17" t="s">
        <v>26</v>
      </c>
      <c r="G146" s="18">
        <f t="shared" si="2"/>
        <v>0</v>
      </c>
    </row>
    <row r="147" spans="1:7" ht="78.75" x14ac:dyDescent="0.2">
      <c r="A147" s="16">
        <v>57</v>
      </c>
      <c r="B147" s="17" t="s">
        <v>255</v>
      </c>
      <c r="C147" s="17" t="s">
        <v>256</v>
      </c>
      <c r="D147" s="44"/>
      <c r="E147" s="18">
        <v>3</v>
      </c>
      <c r="F147" s="17" t="s">
        <v>26</v>
      </c>
      <c r="G147" s="18">
        <f t="shared" si="2"/>
        <v>0</v>
      </c>
    </row>
    <row r="148" spans="1:7" ht="78.75" x14ac:dyDescent="0.2">
      <c r="A148" s="16">
        <v>58</v>
      </c>
      <c r="B148" s="17" t="s">
        <v>257</v>
      </c>
      <c r="C148" s="17" t="s">
        <v>258</v>
      </c>
      <c r="D148" s="44"/>
      <c r="E148" s="18">
        <v>33</v>
      </c>
      <c r="F148" s="17" t="s">
        <v>26</v>
      </c>
      <c r="G148" s="18">
        <f t="shared" si="2"/>
        <v>0</v>
      </c>
    </row>
    <row r="149" spans="1:7" ht="78.75" x14ac:dyDescent="0.2">
      <c r="A149" s="16">
        <v>59</v>
      </c>
      <c r="B149" s="17" t="s">
        <v>259</v>
      </c>
      <c r="C149" s="17" t="s">
        <v>260</v>
      </c>
      <c r="D149" s="44"/>
      <c r="E149" s="18">
        <v>3</v>
      </c>
      <c r="F149" s="17" t="s">
        <v>26</v>
      </c>
      <c r="G149" s="18">
        <f t="shared" si="2"/>
        <v>0</v>
      </c>
    </row>
    <row r="150" spans="1:7" ht="78.75" x14ac:dyDescent="0.2">
      <c r="A150" s="16">
        <v>60</v>
      </c>
      <c r="B150" s="17" t="s">
        <v>261</v>
      </c>
      <c r="C150" s="17" t="s">
        <v>262</v>
      </c>
      <c r="D150" s="44"/>
      <c r="E150" s="18">
        <v>7</v>
      </c>
      <c r="F150" s="17" t="s">
        <v>26</v>
      </c>
      <c r="G150" s="18">
        <f t="shared" si="2"/>
        <v>0</v>
      </c>
    </row>
    <row r="151" spans="1:7" ht="33.75" x14ac:dyDescent="0.2">
      <c r="A151" s="16">
        <v>61</v>
      </c>
      <c r="B151" s="17" t="s">
        <v>263</v>
      </c>
      <c r="C151" s="17" t="s">
        <v>264</v>
      </c>
      <c r="D151" s="44"/>
      <c r="E151" s="18">
        <v>1</v>
      </c>
      <c r="F151" s="17" t="s">
        <v>26</v>
      </c>
      <c r="G151" s="18">
        <f t="shared" si="2"/>
        <v>0</v>
      </c>
    </row>
    <row r="152" spans="1:7" ht="78.75" x14ac:dyDescent="0.2">
      <c r="A152" s="16">
        <v>62</v>
      </c>
      <c r="B152" s="17" t="s">
        <v>265</v>
      </c>
      <c r="C152" s="17" t="s">
        <v>266</v>
      </c>
      <c r="D152" s="44"/>
      <c r="E152" s="18">
        <v>8</v>
      </c>
      <c r="F152" s="17" t="s">
        <v>26</v>
      </c>
      <c r="G152" s="18">
        <f t="shared" si="2"/>
        <v>0</v>
      </c>
    </row>
    <row r="153" spans="1:7" ht="90" x14ac:dyDescent="0.2">
      <c r="A153" s="16">
        <v>63</v>
      </c>
      <c r="B153" s="17" t="s">
        <v>267</v>
      </c>
      <c r="C153" s="17" t="s">
        <v>268</v>
      </c>
      <c r="D153" s="44"/>
      <c r="E153" s="18">
        <v>5</v>
      </c>
      <c r="F153" s="17" t="s">
        <v>26</v>
      </c>
      <c r="G153" s="18">
        <f t="shared" si="2"/>
        <v>0</v>
      </c>
    </row>
    <row r="154" spans="1:7" ht="90" x14ac:dyDescent="0.2">
      <c r="A154" s="16">
        <v>64</v>
      </c>
      <c r="B154" s="17" t="s">
        <v>269</v>
      </c>
      <c r="C154" s="17" t="s">
        <v>270</v>
      </c>
      <c r="D154" s="44"/>
      <c r="E154" s="18">
        <v>4</v>
      </c>
      <c r="F154" s="17" t="s">
        <v>26</v>
      </c>
      <c r="G154" s="18">
        <f t="shared" si="2"/>
        <v>0</v>
      </c>
    </row>
    <row r="155" spans="1:7" ht="112.5" x14ac:dyDescent="0.2">
      <c r="A155" s="16">
        <v>65</v>
      </c>
      <c r="B155" s="17" t="s">
        <v>271</v>
      </c>
      <c r="C155" s="17" t="s">
        <v>272</v>
      </c>
      <c r="D155" s="44"/>
      <c r="E155" s="18">
        <v>3</v>
      </c>
      <c r="F155" s="17" t="s">
        <v>26</v>
      </c>
      <c r="G155" s="18">
        <f t="shared" si="2"/>
        <v>0</v>
      </c>
    </row>
    <row r="156" spans="1:7" ht="78.75" x14ac:dyDescent="0.2">
      <c r="A156" s="16">
        <v>66</v>
      </c>
      <c r="B156" s="17" t="s">
        <v>273</v>
      </c>
      <c r="C156" s="17" t="s">
        <v>274</v>
      </c>
      <c r="D156" s="44"/>
      <c r="E156" s="18">
        <v>14</v>
      </c>
      <c r="F156" s="17" t="s">
        <v>26</v>
      </c>
      <c r="G156" s="18">
        <f>(D156)*(E156)</f>
        <v>0</v>
      </c>
    </row>
    <row r="157" spans="1:7" ht="22.5" x14ac:dyDescent="0.2">
      <c r="A157" s="16">
        <v>67</v>
      </c>
      <c r="B157" s="17" t="s">
        <v>275</v>
      </c>
      <c r="C157" s="17" t="s">
        <v>276</v>
      </c>
      <c r="D157" s="44"/>
      <c r="E157" s="18">
        <v>6</v>
      </c>
      <c r="F157" s="17" t="s">
        <v>26</v>
      </c>
      <c r="G157" s="18">
        <f>(D157)*(E157)</f>
        <v>0</v>
      </c>
    </row>
    <row r="158" spans="1:7" ht="22.5" x14ac:dyDescent="0.2">
      <c r="A158" s="16">
        <v>68</v>
      </c>
      <c r="B158" s="17" t="s">
        <v>277</v>
      </c>
      <c r="C158" s="17" t="s">
        <v>278</v>
      </c>
      <c r="D158" s="44"/>
      <c r="E158" s="18">
        <v>1</v>
      </c>
      <c r="F158" s="17" t="s">
        <v>26</v>
      </c>
      <c r="G158" s="18">
        <f>(D158)*(E158)</f>
        <v>0</v>
      </c>
    </row>
    <row r="159" spans="1:7" ht="12" thickBot="1" x14ac:dyDescent="0.25">
      <c r="A159" s="19" t="s">
        <v>279</v>
      </c>
    </row>
    <row r="160" spans="1:7" ht="12.75" thickTop="1" x14ac:dyDescent="0.2">
      <c r="A160" s="20"/>
      <c r="B160" s="20"/>
      <c r="C160" s="20"/>
      <c r="D160" s="20"/>
      <c r="E160" s="20"/>
      <c r="F160" s="20"/>
      <c r="G160" s="21">
        <f>SUM(G91:G158)</f>
        <v>0</v>
      </c>
    </row>
    <row r="162" spans="1:7" ht="12" x14ac:dyDescent="0.2">
      <c r="C162" s="37" t="s">
        <v>330</v>
      </c>
      <c r="D162" s="38">
        <f>(G160)</f>
        <v>0</v>
      </c>
    </row>
    <row r="164" spans="1:7" ht="15.75" x14ac:dyDescent="0.2">
      <c r="A164" s="46" t="s">
        <v>280</v>
      </c>
      <c r="B164" s="46"/>
      <c r="C164" s="46"/>
      <c r="D164" s="46"/>
      <c r="E164" s="46"/>
      <c r="F164" s="46"/>
      <c r="G164" s="46"/>
    </row>
    <row r="165" spans="1:7" x14ac:dyDescent="0.2">
      <c r="A165" s="14" t="s">
        <v>8</v>
      </c>
      <c r="B165" s="15" t="s">
        <v>9</v>
      </c>
      <c r="C165" s="15" t="s">
        <v>10</v>
      </c>
      <c r="D165" s="14" t="s">
        <v>11</v>
      </c>
      <c r="E165" s="14" t="s">
        <v>12</v>
      </c>
      <c r="F165" s="15" t="s">
        <v>13</v>
      </c>
      <c r="G165" s="14" t="s">
        <v>14</v>
      </c>
    </row>
    <row r="166" spans="1:7" ht="45" x14ac:dyDescent="0.2">
      <c r="A166" s="16">
        <v>1</v>
      </c>
      <c r="B166" s="17" t="s">
        <v>143</v>
      </c>
      <c r="C166" s="17" t="s">
        <v>281</v>
      </c>
      <c r="D166" s="44"/>
      <c r="E166" s="18">
        <v>1</v>
      </c>
      <c r="F166" s="17" t="s">
        <v>141</v>
      </c>
      <c r="G166" s="18">
        <f>(D166)*(E166)</f>
        <v>0</v>
      </c>
    </row>
    <row r="167" spans="1:7" ht="90" x14ac:dyDescent="0.2">
      <c r="A167" s="16">
        <v>2</v>
      </c>
      <c r="B167" s="17" t="s">
        <v>145</v>
      </c>
      <c r="C167" s="17" t="s">
        <v>282</v>
      </c>
      <c r="D167" s="44"/>
      <c r="E167" s="18">
        <v>2</v>
      </c>
      <c r="F167" s="17" t="s">
        <v>141</v>
      </c>
      <c r="G167" s="18">
        <f t="shared" ref="G167:G173" si="3">(D167)*(E167)</f>
        <v>0</v>
      </c>
    </row>
    <row r="168" spans="1:7" ht="56.25" x14ac:dyDescent="0.2">
      <c r="A168" s="16">
        <v>3</v>
      </c>
      <c r="B168" s="17" t="s">
        <v>147</v>
      </c>
      <c r="C168" s="17" t="s">
        <v>283</v>
      </c>
      <c r="D168" s="44"/>
      <c r="E168" s="18">
        <v>3</v>
      </c>
      <c r="F168" s="17" t="s">
        <v>26</v>
      </c>
      <c r="G168" s="18">
        <f t="shared" si="3"/>
        <v>0</v>
      </c>
    </row>
    <row r="169" spans="1:7" ht="33.75" x14ac:dyDescent="0.2">
      <c r="A169" s="16">
        <v>4</v>
      </c>
      <c r="B169" s="17" t="s">
        <v>149</v>
      </c>
      <c r="C169" s="17" t="s">
        <v>284</v>
      </c>
      <c r="D169" s="44"/>
      <c r="E169" s="18">
        <v>1</v>
      </c>
      <c r="F169" s="17" t="s">
        <v>26</v>
      </c>
      <c r="G169" s="18">
        <f t="shared" si="3"/>
        <v>0</v>
      </c>
    </row>
    <row r="170" spans="1:7" ht="56.25" x14ac:dyDescent="0.2">
      <c r="A170" s="16">
        <v>5</v>
      </c>
      <c r="B170" s="17" t="s">
        <v>151</v>
      </c>
      <c r="C170" s="17" t="s">
        <v>285</v>
      </c>
      <c r="D170" s="44"/>
      <c r="E170" s="18">
        <v>23</v>
      </c>
      <c r="F170" s="17" t="s">
        <v>26</v>
      </c>
      <c r="G170" s="18">
        <f t="shared" si="3"/>
        <v>0</v>
      </c>
    </row>
    <row r="171" spans="1:7" ht="45" x14ac:dyDescent="0.2">
      <c r="A171" s="16">
        <v>6</v>
      </c>
      <c r="B171" s="17" t="s">
        <v>153</v>
      </c>
      <c r="C171" s="17" t="s">
        <v>286</v>
      </c>
      <c r="D171" s="44"/>
      <c r="E171" s="18">
        <v>1</v>
      </c>
      <c r="F171" s="17" t="s">
        <v>26</v>
      </c>
      <c r="G171" s="18">
        <f t="shared" si="3"/>
        <v>0</v>
      </c>
    </row>
    <row r="172" spans="1:7" ht="33.75" x14ac:dyDescent="0.2">
      <c r="A172" s="16">
        <v>7</v>
      </c>
      <c r="B172" s="17" t="s">
        <v>155</v>
      </c>
      <c r="C172" s="17" t="s">
        <v>287</v>
      </c>
      <c r="D172" s="44"/>
      <c r="E172" s="18">
        <v>1</v>
      </c>
      <c r="F172" s="17" t="s">
        <v>26</v>
      </c>
      <c r="G172" s="18">
        <f t="shared" si="3"/>
        <v>0</v>
      </c>
    </row>
    <row r="173" spans="1:7" ht="45" x14ac:dyDescent="0.2">
      <c r="A173" s="16">
        <v>8</v>
      </c>
      <c r="B173" s="17" t="s">
        <v>157</v>
      </c>
      <c r="C173" s="17" t="s">
        <v>288</v>
      </c>
      <c r="D173" s="44"/>
      <c r="E173" s="18">
        <v>1</v>
      </c>
      <c r="F173" s="17" t="s">
        <v>26</v>
      </c>
      <c r="G173" s="18">
        <f t="shared" si="3"/>
        <v>0</v>
      </c>
    </row>
    <row r="174" spans="1:7" ht="67.5" x14ac:dyDescent="0.2">
      <c r="A174" s="16">
        <v>9</v>
      </c>
      <c r="B174" s="17" t="s">
        <v>159</v>
      </c>
      <c r="C174" s="17" t="s">
        <v>289</v>
      </c>
      <c r="D174" s="44"/>
      <c r="E174" s="18">
        <v>1</v>
      </c>
      <c r="F174" s="17" t="s">
        <v>26</v>
      </c>
      <c r="G174" s="18">
        <f>(D174)*(E174)</f>
        <v>0</v>
      </c>
    </row>
    <row r="175" spans="1:7" ht="12" thickBot="1" x14ac:dyDescent="0.25">
      <c r="A175" s="19" t="s">
        <v>290</v>
      </c>
    </row>
    <row r="176" spans="1:7" ht="12.75" thickTop="1" x14ac:dyDescent="0.2">
      <c r="A176" s="20"/>
      <c r="B176" s="20"/>
      <c r="C176" s="20"/>
      <c r="D176" s="20"/>
      <c r="E176" s="20"/>
      <c r="F176" s="20"/>
      <c r="G176" s="21">
        <f>SUM(G166:G174)</f>
        <v>0</v>
      </c>
    </row>
    <row r="178" spans="1:7" ht="12" x14ac:dyDescent="0.2">
      <c r="C178" s="37" t="s">
        <v>331</v>
      </c>
      <c r="D178" s="38">
        <f>(G176)</f>
        <v>0</v>
      </c>
    </row>
    <row r="180" spans="1:7" ht="15.75" x14ac:dyDescent="0.2">
      <c r="A180" s="46" t="s">
        <v>291</v>
      </c>
      <c r="B180" s="46"/>
      <c r="C180" s="46"/>
      <c r="D180" s="46"/>
      <c r="E180" s="46"/>
      <c r="F180" s="46"/>
      <c r="G180" s="46"/>
    </row>
    <row r="181" spans="1:7" x14ac:dyDescent="0.2">
      <c r="A181" s="14" t="s">
        <v>8</v>
      </c>
      <c r="B181" s="15" t="s">
        <v>9</v>
      </c>
      <c r="C181" s="15" t="s">
        <v>10</v>
      </c>
      <c r="D181" s="14" t="s">
        <v>11</v>
      </c>
      <c r="E181" s="14" t="s">
        <v>12</v>
      </c>
      <c r="F181" s="15" t="s">
        <v>13</v>
      </c>
      <c r="G181" s="14" t="s">
        <v>14</v>
      </c>
    </row>
    <row r="182" spans="1:7" ht="33.75" x14ac:dyDescent="0.2">
      <c r="A182" s="16">
        <v>1</v>
      </c>
      <c r="B182" s="17" t="s">
        <v>143</v>
      </c>
      <c r="C182" s="17" t="s">
        <v>292</v>
      </c>
      <c r="D182" s="44"/>
      <c r="E182" s="18">
        <v>4</v>
      </c>
      <c r="F182" s="17" t="s">
        <v>293</v>
      </c>
      <c r="G182" s="18">
        <f>(D182)*(E182)</f>
        <v>0</v>
      </c>
    </row>
    <row r="183" spans="1:7" ht="45" x14ac:dyDescent="0.2">
      <c r="A183" s="16">
        <v>2</v>
      </c>
      <c r="B183" s="17" t="s">
        <v>145</v>
      </c>
      <c r="C183" s="17" t="s">
        <v>294</v>
      </c>
      <c r="D183" s="44"/>
      <c r="E183" s="18">
        <v>8</v>
      </c>
      <c r="F183" s="17" t="s">
        <v>293</v>
      </c>
      <c r="G183" s="18">
        <f t="shared" ref="G183:G191" si="4">(D183)*(E183)</f>
        <v>0</v>
      </c>
    </row>
    <row r="184" spans="1:7" ht="22.5" x14ac:dyDescent="0.2">
      <c r="A184" s="16">
        <v>3</v>
      </c>
      <c r="B184" s="17" t="s">
        <v>147</v>
      </c>
      <c r="C184" s="17" t="s">
        <v>295</v>
      </c>
      <c r="D184" s="44"/>
      <c r="E184" s="18">
        <v>8</v>
      </c>
      <c r="F184" s="17" t="s">
        <v>293</v>
      </c>
      <c r="G184" s="18">
        <f t="shared" si="4"/>
        <v>0</v>
      </c>
    </row>
    <row r="185" spans="1:7" ht="45" x14ac:dyDescent="0.2">
      <c r="A185" s="16">
        <v>4</v>
      </c>
      <c r="B185" s="17" t="s">
        <v>149</v>
      </c>
      <c r="C185" s="17" t="s">
        <v>296</v>
      </c>
      <c r="D185" s="44"/>
      <c r="E185" s="18">
        <v>80</v>
      </c>
      <c r="F185" s="17" t="s">
        <v>293</v>
      </c>
      <c r="G185" s="18">
        <f t="shared" si="4"/>
        <v>0</v>
      </c>
    </row>
    <row r="186" spans="1:7" ht="67.5" x14ac:dyDescent="0.2">
      <c r="A186" s="16">
        <v>5</v>
      </c>
      <c r="B186" s="17" t="s">
        <v>151</v>
      </c>
      <c r="C186" s="17" t="s">
        <v>297</v>
      </c>
      <c r="D186" s="44"/>
      <c r="E186" s="18">
        <v>23</v>
      </c>
      <c r="F186" s="17" t="s">
        <v>293</v>
      </c>
      <c r="G186" s="18">
        <f t="shared" si="4"/>
        <v>0</v>
      </c>
    </row>
    <row r="187" spans="1:7" ht="45" x14ac:dyDescent="0.2">
      <c r="A187" s="16">
        <v>6</v>
      </c>
      <c r="B187" s="17" t="s">
        <v>153</v>
      </c>
      <c r="C187" s="17" t="s">
        <v>298</v>
      </c>
      <c r="D187" s="44"/>
      <c r="E187" s="18">
        <v>16</v>
      </c>
      <c r="F187" s="17" t="s">
        <v>293</v>
      </c>
      <c r="G187" s="18">
        <f t="shared" si="4"/>
        <v>0</v>
      </c>
    </row>
    <row r="188" spans="1:7" ht="56.25" x14ac:dyDescent="0.2">
      <c r="A188" s="16">
        <v>7</v>
      </c>
      <c r="B188" s="17" t="s">
        <v>155</v>
      </c>
      <c r="C188" s="17" t="s">
        <v>299</v>
      </c>
      <c r="D188" s="44"/>
      <c r="E188" s="18">
        <v>6</v>
      </c>
      <c r="F188" s="17" t="s">
        <v>293</v>
      </c>
      <c r="G188" s="18">
        <f t="shared" si="4"/>
        <v>0</v>
      </c>
    </row>
    <row r="189" spans="1:7" ht="33.75" x14ac:dyDescent="0.2">
      <c r="A189" s="16">
        <v>8</v>
      </c>
      <c r="B189" s="17" t="s">
        <v>157</v>
      </c>
      <c r="C189" s="17" t="s">
        <v>300</v>
      </c>
      <c r="D189" s="44"/>
      <c r="E189" s="18">
        <v>2</v>
      </c>
      <c r="F189" s="17" t="s">
        <v>293</v>
      </c>
      <c r="G189" s="18">
        <f t="shared" si="4"/>
        <v>0</v>
      </c>
    </row>
    <row r="190" spans="1:7" ht="33.75" x14ac:dyDescent="0.2">
      <c r="A190" s="16">
        <v>9</v>
      </c>
      <c r="B190" s="17" t="s">
        <v>159</v>
      </c>
      <c r="C190" s="17" t="s">
        <v>301</v>
      </c>
      <c r="D190" s="44"/>
      <c r="E190" s="18">
        <v>4</v>
      </c>
      <c r="F190" s="17" t="s">
        <v>293</v>
      </c>
      <c r="G190" s="18">
        <f t="shared" si="4"/>
        <v>0</v>
      </c>
    </row>
    <row r="191" spans="1:7" ht="45" x14ac:dyDescent="0.2">
      <c r="A191" s="16">
        <v>10</v>
      </c>
      <c r="B191" s="17" t="s">
        <v>161</v>
      </c>
      <c r="C191" s="17" t="s">
        <v>302</v>
      </c>
      <c r="D191" s="44"/>
      <c r="E191" s="18">
        <v>4</v>
      </c>
      <c r="F191" s="17" t="s">
        <v>293</v>
      </c>
      <c r="G191" s="18">
        <f t="shared" si="4"/>
        <v>0</v>
      </c>
    </row>
    <row r="192" spans="1:7" ht="45" x14ac:dyDescent="0.2">
      <c r="A192" s="16">
        <v>11</v>
      </c>
      <c r="B192" s="17" t="s">
        <v>163</v>
      </c>
      <c r="C192" s="17" t="s">
        <v>303</v>
      </c>
      <c r="D192" s="44"/>
      <c r="E192" s="18">
        <v>4</v>
      </c>
      <c r="F192" s="17" t="s">
        <v>293</v>
      </c>
      <c r="G192" s="18">
        <f>(D192)*(E192)</f>
        <v>0</v>
      </c>
    </row>
    <row r="193" spans="1:7" ht="12" thickBot="1" x14ac:dyDescent="0.25">
      <c r="A193" s="19" t="s">
        <v>304</v>
      </c>
    </row>
    <row r="194" spans="1:7" ht="12.75" thickTop="1" x14ac:dyDescent="0.2">
      <c r="A194" s="20"/>
      <c r="B194" s="20"/>
      <c r="C194" s="20"/>
      <c r="D194" s="20"/>
      <c r="E194" s="20"/>
      <c r="F194" s="20"/>
      <c r="G194" s="21">
        <f>SUM(G182:G192)</f>
        <v>0</v>
      </c>
    </row>
    <row r="196" spans="1:7" ht="12" x14ac:dyDescent="0.2">
      <c r="C196" s="37" t="s">
        <v>332</v>
      </c>
      <c r="D196" s="38">
        <f>(G194)</f>
        <v>0</v>
      </c>
    </row>
  </sheetData>
  <sheetProtection password="CB91" sheet="1"/>
  <protectedRanges>
    <protectedRange sqref="D3:D57 D66:D73 D82 D91:D158 D166:D174 D182:D192" name="Oblast1"/>
  </protectedRanges>
  <mergeCells count="6">
    <mergeCell ref="A164:G164"/>
    <mergeCell ref="A180:G180"/>
    <mergeCell ref="A1:G1"/>
    <mergeCell ref="A64:G64"/>
    <mergeCell ref="A80:G80"/>
    <mergeCell ref="A89:G89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&amp;CStrana 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workbookViewId="0">
      <selection sqref="A1:C1"/>
    </sheetView>
  </sheetViews>
  <sheetFormatPr defaultRowHeight="11.25" x14ac:dyDescent="0.2"/>
  <cols>
    <col min="1" max="1" width="4.7109375" style="1" customWidth="1"/>
    <col min="2" max="2" width="67.7109375" style="1" customWidth="1"/>
    <col min="3" max="3" width="11.7109375" style="1" customWidth="1"/>
    <col min="4" max="16384" width="9.140625" style="1"/>
  </cols>
  <sheetData>
    <row r="1" spans="1:3" ht="15.75" x14ac:dyDescent="0.2">
      <c r="A1" s="47" t="s">
        <v>307</v>
      </c>
      <c r="B1" s="47"/>
      <c r="C1" s="47"/>
    </row>
    <row r="3" spans="1:3" x14ac:dyDescent="0.2">
      <c r="A3" s="14" t="s">
        <v>305</v>
      </c>
      <c r="B3" s="22" t="s">
        <v>10</v>
      </c>
      <c r="C3" s="14" t="s">
        <v>306</v>
      </c>
    </row>
    <row r="4" spans="1:3" x14ac:dyDescent="0.2">
      <c r="A4" s="25" t="s">
        <v>308</v>
      </c>
      <c r="B4" s="26" t="s">
        <v>309</v>
      </c>
      <c r="C4" s="27"/>
    </row>
    <row r="5" spans="1:3" x14ac:dyDescent="0.2">
      <c r="A5" s="2">
        <v>1</v>
      </c>
      <c r="B5" s="23" t="s">
        <v>310</v>
      </c>
      <c r="C5" s="24">
        <f>Položky!G58</f>
        <v>0</v>
      </c>
    </row>
    <row r="6" spans="1:3" x14ac:dyDescent="0.2">
      <c r="A6" s="2">
        <v>2</v>
      </c>
      <c r="B6" s="23" t="s">
        <v>311</v>
      </c>
      <c r="C6" s="24">
        <f>Položky!G160</f>
        <v>0</v>
      </c>
    </row>
    <row r="7" spans="1:3" x14ac:dyDescent="0.2">
      <c r="A7" s="2">
        <v>3</v>
      </c>
      <c r="B7" s="23" t="s">
        <v>312</v>
      </c>
      <c r="C7" s="24">
        <f>Položky!G74</f>
        <v>0</v>
      </c>
    </row>
    <row r="8" spans="1:3" x14ac:dyDescent="0.2">
      <c r="A8" s="2">
        <v>4</v>
      </c>
      <c r="B8" s="23" t="s">
        <v>313</v>
      </c>
      <c r="C8" s="24">
        <f>Položky!G83</f>
        <v>0</v>
      </c>
    </row>
    <row r="9" spans="1:3" x14ac:dyDescent="0.2">
      <c r="A9" s="2">
        <v>5</v>
      </c>
      <c r="B9" s="23" t="s">
        <v>334</v>
      </c>
      <c r="C9" s="24">
        <f>0.01*C17</f>
        <v>0</v>
      </c>
    </row>
    <row r="10" spans="1:3" x14ac:dyDescent="0.2">
      <c r="A10" s="28"/>
      <c r="B10" s="29" t="s">
        <v>314</v>
      </c>
      <c r="C10" s="30">
        <f>SUM(C5:C9)</f>
        <v>0</v>
      </c>
    </row>
    <row r="11" spans="1:3" x14ac:dyDescent="0.2">
      <c r="A11" s="2"/>
      <c r="B11" s="23"/>
      <c r="C11" s="24"/>
    </row>
    <row r="12" spans="1:3" x14ac:dyDescent="0.2">
      <c r="A12" s="25" t="s">
        <v>315</v>
      </c>
      <c r="B12" s="26" t="s">
        <v>316</v>
      </c>
      <c r="C12" s="27"/>
    </row>
    <row r="13" spans="1:3" x14ac:dyDescent="0.2">
      <c r="A13" s="2">
        <v>6</v>
      </c>
      <c r="B13" s="23" t="s">
        <v>317</v>
      </c>
      <c r="C13" s="24">
        <f>Položky!G194</f>
        <v>0</v>
      </c>
    </row>
    <row r="14" spans="1:3" x14ac:dyDescent="0.2">
      <c r="A14" s="28"/>
      <c r="B14" s="29" t="s">
        <v>318</v>
      </c>
      <c r="C14" s="30">
        <f>SUM(C13)</f>
        <v>0</v>
      </c>
    </row>
    <row r="15" spans="1:3" x14ac:dyDescent="0.2">
      <c r="A15" s="2"/>
      <c r="B15" s="23"/>
      <c r="C15" s="24"/>
    </row>
    <row r="16" spans="1:3" x14ac:dyDescent="0.2">
      <c r="A16" s="25" t="s">
        <v>319</v>
      </c>
      <c r="B16" s="26" t="s">
        <v>320</v>
      </c>
      <c r="C16" s="27"/>
    </row>
    <row r="17" spans="1:3" x14ac:dyDescent="0.2">
      <c r="A17" s="2">
        <v>7</v>
      </c>
      <c r="B17" s="23" t="s">
        <v>321</v>
      </c>
      <c r="C17" s="24">
        <f>Položky!G176</f>
        <v>0</v>
      </c>
    </row>
    <row r="18" spans="1:3" x14ac:dyDescent="0.2">
      <c r="A18" s="2">
        <v>8</v>
      </c>
      <c r="B18" s="23" t="s">
        <v>335</v>
      </c>
      <c r="C18" s="24">
        <f>0.052*C17</f>
        <v>0</v>
      </c>
    </row>
    <row r="19" spans="1:3" x14ac:dyDescent="0.2">
      <c r="A19" s="28"/>
      <c r="B19" s="29" t="s">
        <v>322</v>
      </c>
      <c r="C19" s="30">
        <f>SUM(C17:C18)</f>
        <v>0</v>
      </c>
    </row>
    <row r="20" spans="1:3" x14ac:dyDescent="0.2">
      <c r="A20" s="2"/>
      <c r="B20" s="23"/>
      <c r="C20" s="24"/>
    </row>
    <row r="21" spans="1:3" x14ac:dyDescent="0.2">
      <c r="A21" s="25" t="s">
        <v>323</v>
      </c>
      <c r="B21" s="26" t="s">
        <v>324</v>
      </c>
      <c r="C21" s="27"/>
    </row>
    <row r="22" spans="1:3" x14ac:dyDescent="0.2">
      <c r="A22" s="28"/>
      <c r="B22" s="29" t="s">
        <v>325</v>
      </c>
      <c r="C22" s="30"/>
    </row>
    <row r="23" spans="1:3" ht="12" thickBot="1" x14ac:dyDescent="0.25">
      <c r="A23" s="2"/>
      <c r="B23" s="23"/>
      <c r="C23" s="24"/>
    </row>
    <row r="24" spans="1:3" ht="12" thickTop="1" x14ac:dyDescent="0.2">
      <c r="A24" s="31"/>
      <c r="B24" s="32" t="s">
        <v>326</v>
      </c>
      <c r="C24" s="33">
        <f>C10+C14+C19</f>
        <v>0</v>
      </c>
    </row>
    <row r="27" spans="1:3" ht="12" x14ac:dyDescent="0.2">
      <c r="A27" s="34" t="s">
        <v>333</v>
      </c>
      <c r="C27" s="39">
        <f>C24</f>
        <v>0</v>
      </c>
    </row>
    <row r="29" spans="1:3" x14ac:dyDescent="0.2">
      <c r="B29" s="35" t="s">
        <v>327</v>
      </c>
    </row>
  </sheetData>
  <sheetProtection password="CB91" sheet="1"/>
  <mergeCells count="1">
    <mergeCell ref="A1:C1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&amp;CStrana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Pokyny pro vyplnění</vt:lpstr>
      <vt:lpstr>Titulní list</vt:lpstr>
      <vt:lpstr>Položky</vt:lpstr>
      <vt:lpstr>Rekapitulace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Hrbotický</dc:creator>
  <cp:lastModifiedBy>Marek Hrbotický</cp:lastModifiedBy>
  <dcterms:created xsi:type="dcterms:W3CDTF">2021-02-09T18:51:13Z</dcterms:created>
  <dcterms:modified xsi:type="dcterms:W3CDTF">2021-02-09T20:26:27Z</dcterms:modified>
</cp:coreProperties>
</file>